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8" sheetId="1" r:id="rId1"/>
  </sheets>
  <calcPr calcId="0"/>
</workbook>
</file>

<file path=xl/calcChain.xml><?xml version="1.0" encoding="utf-8"?>
<calcChain xmlns="http://schemas.openxmlformats.org/spreadsheetml/2006/main">
  <c r="M2" i="1" l="1"/>
  <c r="N2" i="1"/>
  <c r="AB2" i="1"/>
  <c r="M3" i="1"/>
  <c r="N3" i="1"/>
  <c r="AB3" i="1"/>
  <c r="M4" i="1"/>
  <c r="N4" i="1"/>
  <c r="AB4" i="1"/>
  <c r="M5" i="1"/>
  <c r="N5" i="1"/>
  <c r="AB5" i="1"/>
  <c r="M6" i="1"/>
  <c r="N6" i="1"/>
  <c r="AB6" i="1"/>
  <c r="M7" i="1"/>
  <c r="N7" i="1"/>
  <c r="AB7" i="1"/>
  <c r="M8" i="1"/>
  <c r="N8" i="1"/>
  <c r="AB8" i="1"/>
  <c r="M9" i="1"/>
  <c r="N9" i="1"/>
  <c r="AB9" i="1"/>
  <c r="M10" i="1"/>
  <c r="N10" i="1"/>
  <c r="AB10" i="1"/>
  <c r="M11" i="1"/>
  <c r="N11" i="1"/>
  <c r="AB11" i="1"/>
  <c r="N12" i="1"/>
  <c r="AB12" i="1"/>
  <c r="M13" i="1"/>
  <c r="AB13" i="1"/>
  <c r="M14" i="1"/>
  <c r="AB14" i="1"/>
  <c r="M15" i="1"/>
  <c r="N15" i="1"/>
  <c r="AB15" i="1"/>
  <c r="M16" i="1"/>
  <c r="N16" i="1"/>
  <c r="AB16" i="1"/>
  <c r="M17" i="1"/>
  <c r="N17" i="1"/>
  <c r="AB17" i="1"/>
  <c r="M18" i="1"/>
  <c r="N18" i="1"/>
  <c r="AB18" i="1"/>
  <c r="M19" i="1"/>
  <c r="N19" i="1"/>
  <c r="AB19" i="1"/>
  <c r="M20" i="1"/>
  <c r="N20" i="1"/>
  <c r="AB20" i="1"/>
  <c r="M21" i="1"/>
  <c r="N21" i="1"/>
  <c r="AB21" i="1"/>
  <c r="M22" i="1"/>
  <c r="N22" i="1"/>
  <c r="AB22" i="1"/>
  <c r="M23" i="1"/>
  <c r="N23" i="1"/>
  <c r="AB23" i="1"/>
  <c r="M24" i="1"/>
  <c r="N24" i="1"/>
  <c r="AB24" i="1"/>
  <c r="L25" i="1"/>
  <c r="M25" i="1"/>
  <c r="N25" i="1"/>
  <c r="AB25" i="1"/>
  <c r="L26" i="1"/>
  <c r="M26" i="1"/>
  <c r="N26" i="1"/>
  <c r="AB26" i="1"/>
  <c r="M27" i="1"/>
  <c r="N27" i="1"/>
  <c r="AB27" i="1"/>
  <c r="L28" i="1"/>
  <c r="M28" i="1"/>
  <c r="N28" i="1"/>
  <c r="AB28" i="1"/>
  <c r="L29" i="1"/>
  <c r="M29" i="1"/>
  <c r="N29" i="1"/>
  <c r="AB29" i="1"/>
  <c r="M30" i="1"/>
  <c r="N30" i="1"/>
  <c r="AB30" i="1"/>
  <c r="L31" i="1"/>
  <c r="M31" i="1"/>
  <c r="N31" i="1"/>
  <c r="AB31" i="1"/>
  <c r="L32" i="1"/>
  <c r="M32" i="1"/>
  <c r="N32" i="1"/>
  <c r="AB32" i="1"/>
  <c r="M33" i="1"/>
  <c r="N33" i="1"/>
  <c r="AB33" i="1"/>
  <c r="M34" i="1"/>
  <c r="N34" i="1"/>
  <c r="AB34" i="1"/>
  <c r="M35" i="1"/>
  <c r="N35" i="1"/>
  <c r="AB35" i="1"/>
  <c r="M36" i="1"/>
  <c r="N36" i="1"/>
  <c r="AB36" i="1"/>
  <c r="M37" i="1"/>
  <c r="N37" i="1"/>
  <c r="AB37" i="1"/>
  <c r="M38" i="1"/>
  <c r="N38" i="1"/>
  <c r="AB38" i="1"/>
  <c r="M39" i="1"/>
  <c r="N39" i="1"/>
  <c r="AB39" i="1"/>
  <c r="M40" i="1"/>
  <c r="N40" i="1"/>
  <c r="AB40" i="1"/>
  <c r="M41" i="1"/>
  <c r="N41" i="1"/>
  <c r="AB41" i="1"/>
  <c r="M42" i="1"/>
  <c r="N42" i="1"/>
  <c r="AB42" i="1"/>
  <c r="M43" i="1"/>
  <c r="N43" i="1"/>
  <c r="AB43" i="1"/>
  <c r="M44" i="1"/>
  <c r="N44" i="1"/>
  <c r="AB44" i="1"/>
  <c r="M45" i="1"/>
  <c r="N45" i="1"/>
  <c r="AB45" i="1"/>
  <c r="M46" i="1"/>
  <c r="N46" i="1"/>
  <c r="AB46" i="1"/>
  <c r="M47" i="1"/>
  <c r="N47" i="1"/>
  <c r="AB47" i="1"/>
  <c r="M48" i="1"/>
  <c r="N48" i="1"/>
  <c r="AB48" i="1"/>
  <c r="M49" i="1"/>
  <c r="AB49" i="1"/>
  <c r="M50" i="1"/>
  <c r="N50" i="1"/>
  <c r="AB50" i="1"/>
  <c r="M51" i="1"/>
  <c r="N51" i="1"/>
  <c r="AB51" i="1"/>
  <c r="M52" i="1"/>
  <c r="N52" i="1"/>
  <c r="AB52" i="1"/>
  <c r="M53" i="1"/>
  <c r="N53" i="1"/>
  <c r="AB53" i="1"/>
  <c r="G54" i="1"/>
  <c r="M54" i="1"/>
  <c r="N54" i="1"/>
  <c r="AB54" i="1"/>
  <c r="G55" i="1"/>
  <c r="M55" i="1"/>
  <c r="N55" i="1"/>
  <c r="AB55" i="1"/>
  <c r="G56" i="1"/>
  <c r="M56" i="1"/>
  <c r="N56" i="1"/>
  <c r="AB56" i="1"/>
  <c r="M57" i="1"/>
  <c r="N57" i="1"/>
  <c r="AB57" i="1"/>
  <c r="M58" i="1"/>
  <c r="N58" i="1"/>
  <c r="AB58" i="1"/>
  <c r="M59" i="1"/>
  <c r="N59" i="1"/>
  <c r="AB59" i="1"/>
  <c r="H60" i="1"/>
  <c r="M60" i="1"/>
  <c r="N60" i="1"/>
  <c r="AB60" i="1"/>
  <c r="H61" i="1"/>
  <c r="M61" i="1"/>
  <c r="N61" i="1"/>
  <c r="AB61" i="1"/>
  <c r="H62" i="1"/>
  <c r="M62" i="1"/>
  <c r="N62" i="1"/>
  <c r="AB62" i="1"/>
  <c r="H63" i="1"/>
  <c r="M63" i="1"/>
  <c r="N63" i="1"/>
  <c r="AB63" i="1"/>
  <c r="H64" i="1"/>
  <c r="M64" i="1"/>
  <c r="N64" i="1"/>
  <c r="AB64" i="1"/>
  <c r="G65" i="1"/>
  <c r="M65" i="1"/>
  <c r="N65" i="1"/>
  <c r="AB65" i="1"/>
  <c r="G66" i="1"/>
  <c r="M66" i="1"/>
  <c r="N66" i="1"/>
  <c r="AB66" i="1"/>
  <c r="G67" i="1"/>
  <c r="M67" i="1"/>
  <c r="N67" i="1"/>
  <c r="AB67" i="1"/>
  <c r="G68" i="1"/>
  <c r="M68" i="1"/>
  <c r="N68" i="1"/>
  <c r="AB68" i="1"/>
  <c r="G69" i="1"/>
  <c r="M69" i="1"/>
  <c r="N69" i="1"/>
  <c r="AB69" i="1"/>
  <c r="G70" i="1"/>
  <c r="M70" i="1"/>
  <c r="N70" i="1"/>
  <c r="AB70" i="1"/>
  <c r="M71" i="1"/>
  <c r="N71" i="1"/>
  <c r="AB71" i="1"/>
  <c r="M72" i="1"/>
  <c r="N72" i="1"/>
  <c r="AB72" i="1"/>
  <c r="M73" i="1"/>
  <c r="N73" i="1"/>
  <c r="AB73" i="1"/>
  <c r="M74" i="1"/>
  <c r="N74" i="1"/>
  <c r="AB74" i="1"/>
  <c r="M75" i="1"/>
  <c r="N75" i="1"/>
  <c r="AB75" i="1"/>
  <c r="M76" i="1"/>
  <c r="N76" i="1"/>
  <c r="AB76" i="1"/>
  <c r="M77" i="1"/>
  <c r="N77" i="1"/>
  <c r="AB77" i="1"/>
  <c r="M78" i="1"/>
  <c r="N78" i="1"/>
  <c r="AB78" i="1"/>
  <c r="M79" i="1"/>
  <c r="N79" i="1"/>
  <c r="AB79" i="1"/>
  <c r="M80" i="1"/>
  <c r="N80" i="1"/>
  <c r="AB80" i="1"/>
  <c r="M81" i="1"/>
  <c r="N81" i="1"/>
  <c r="AB81" i="1"/>
  <c r="M82" i="1"/>
  <c r="N82" i="1"/>
  <c r="AB82" i="1"/>
  <c r="M83" i="1"/>
  <c r="N83" i="1"/>
  <c r="AB83" i="1"/>
  <c r="M84" i="1"/>
  <c r="N84" i="1"/>
  <c r="AB84" i="1"/>
  <c r="M85" i="1"/>
  <c r="N85" i="1"/>
  <c r="AB85" i="1"/>
  <c r="M86" i="1"/>
  <c r="N86" i="1"/>
  <c r="AB86" i="1"/>
  <c r="M87" i="1"/>
  <c r="N87" i="1"/>
  <c r="AB87" i="1"/>
  <c r="M88" i="1"/>
  <c r="N88" i="1"/>
  <c r="AB88" i="1"/>
  <c r="M89" i="1"/>
  <c r="N89" i="1"/>
  <c r="AB89" i="1"/>
  <c r="M90" i="1"/>
  <c r="N90" i="1"/>
  <c r="AB90" i="1"/>
  <c r="M91" i="1"/>
  <c r="N91" i="1"/>
  <c r="AB91" i="1"/>
  <c r="M92" i="1"/>
  <c r="AB92" i="1"/>
  <c r="M93" i="1"/>
  <c r="N93" i="1"/>
  <c r="AB93" i="1"/>
  <c r="G94" i="1"/>
  <c r="M94" i="1"/>
  <c r="N94" i="1"/>
  <c r="AB94" i="1"/>
  <c r="G95" i="1"/>
  <c r="M95" i="1"/>
  <c r="N95" i="1"/>
  <c r="AB95" i="1"/>
  <c r="C96" i="1"/>
  <c r="M96" i="1"/>
  <c r="N96" i="1"/>
  <c r="AB96" i="1"/>
  <c r="C97" i="1"/>
  <c r="M97" i="1"/>
  <c r="N97" i="1"/>
  <c r="AB97" i="1"/>
  <c r="C98" i="1"/>
  <c r="M98" i="1"/>
  <c r="N98" i="1"/>
  <c r="AB98" i="1"/>
  <c r="C99" i="1"/>
  <c r="M99" i="1"/>
  <c r="N99" i="1"/>
  <c r="AB99" i="1"/>
  <c r="C100" i="1"/>
  <c r="M100" i="1"/>
  <c r="N100" i="1"/>
  <c r="AB100" i="1"/>
  <c r="C101" i="1"/>
  <c r="M101" i="1"/>
  <c r="N101" i="1"/>
  <c r="AB101" i="1"/>
  <c r="C102" i="1"/>
  <c r="M102" i="1"/>
  <c r="N102" i="1"/>
  <c r="AB102" i="1"/>
  <c r="C103" i="1"/>
  <c r="M103" i="1"/>
  <c r="N103" i="1"/>
  <c r="AB103" i="1"/>
  <c r="C104" i="1"/>
  <c r="M104" i="1"/>
  <c r="N104" i="1"/>
  <c r="AB104" i="1"/>
  <c r="C105" i="1"/>
  <c r="M105" i="1"/>
  <c r="N105" i="1"/>
  <c r="AB105" i="1"/>
  <c r="C106" i="1"/>
  <c r="M106" i="1"/>
  <c r="N106" i="1"/>
  <c r="AB106" i="1"/>
  <c r="C107" i="1"/>
  <c r="M107" i="1"/>
  <c r="N107" i="1"/>
  <c r="AB107" i="1"/>
  <c r="C108" i="1"/>
  <c r="M108" i="1"/>
  <c r="N108" i="1"/>
  <c r="AB108" i="1"/>
  <c r="C109" i="1"/>
  <c r="M109" i="1"/>
  <c r="N109" i="1"/>
  <c r="AB109" i="1"/>
  <c r="C110" i="1"/>
  <c r="M110" i="1"/>
  <c r="N110" i="1"/>
  <c r="AB110" i="1"/>
  <c r="C111" i="1"/>
  <c r="M111" i="1"/>
  <c r="N111" i="1"/>
  <c r="AB111" i="1"/>
  <c r="C112" i="1"/>
  <c r="M112" i="1"/>
  <c r="N112" i="1"/>
  <c r="AB112" i="1"/>
  <c r="C113" i="1"/>
  <c r="M113" i="1"/>
  <c r="N113" i="1"/>
  <c r="AB113" i="1"/>
  <c r="M114" i="1"/>
  <c r="N114" i="1"/>
  <c r="AB114" i="1"/>
  <c r="M115" i="1"/>
  <c r="N115" i="1"/>
  <c r="AB115" i="1"/>
  <c r="M116" i="1"/>
  <c r="N116" i="1"/>
  <c r="AB116" i="1"/>
  <c r="M117" i="1"/>
  <c r="N117" i="1"/>
  <c r="AB117" i="1"/>
  <c r="M118" i="1"/>
  <c r="N118" i="1"/>
  <c r="AB118" i="1"/>
  <c r="M119" i="1"/>
  <c r="N119" i="1"/>
  <c r="AB119" i="1"/>
  <c r="M120" i="1"/>
  <c r="N120" i="1"/>
  <c r="AB120" i="1"/>
  <c r="M121" i="1"/>
  <c r="N121" i="1"/>
  <c r="AB121" i="1"/>
  <c r="M122" i="1"/>
  <c r="N122" i="1"/>
  <c r="AB122" i="1"/>
  <c r="M123" i="1"/>
  <c r="N123" i="1"/>
  <c r="AB123" i="1"/>
  <c r="M124" i="1"/>
  <c r="N124" i="1"/>
  <c r="AB124" i="1"/>
  <c r="M125" i="1"/>
  <c r="N125" i="1"/>
  <c r="AB125" i="1"/>
  <c r="M126" i="1"/>
  <c r="N126" i="1"/>
  <c r="AB126" i="1"/>
  <c r="M127" i="1"/>
  <c r="N127" i="1"/>
  <c r="AB127" i="1"/>
  <c r="M128" i="1"/>
  <c r="N128" i="1"/>
  <c r="AB128" i="1"/>
  <c r="M129" i="1"/>
  <c r="N129" i="1"/>
  <c r="AB129" i="1"/>
  <c r="M130" i="1"/>
  <c r="N130" i="1"/>
  <c r="AB130" i="1"/>
  <c r="M131" i="1"/>
  <c r="N131" i="1"/>
  <c r="AB131" i="1"/>
  <c r="M132" i="1"/>
  <c r="N132" i="1"/>
  <c r="AB132" i="1"/>
  <c r="M133" i="1"/>
  <c r="N133" i="1"/>
  <c r="AB133" i="1"/>
  <c r="M134" i="1"/>
  <c r="N134" i="1"/>
  <c r="AB134" i="1"/>
  <c r="M135" i="1"/>
  <c r="N135" i="1"/>
  <c r="AB135" i="1"/>
  <c r="M136" i="1"/>
  <c r="N136" i="1"/>
  <c r="AB136" i="1"/>
  <c r="M137" i="1"/>
  <c r="N137" i="1"/>
  <c r="AB137" i="1"/>
  <c r="M138" i="1"/>
  <c r="N138" i="1"/>
  <c r="AB138" i="1"/>
  <c r="M139" i="1"/>
  <c r="AB139" i="1"/>
  <c r="M140" i="1"/>
  <c r="N140" i="1"/>
  <c r="AB140" i="1"/>
  <c r="M141" i="1"/>
  <c r="N141" i="1"/>
  <c r="AB141" i="1"/>
  <c r="H142" i="1"/>
  <c r="M142" i="1"/>
  <c r="N142" i="1"/>
  <c r="AB142" i="1"/>
  <c r="H143" i="1"/>
  <c r="M143" i="1"/>
  <c r="N143" i="1"/>
  <c r="AB143" i="1"/>
  <c r="M144" i="1"/>
  <c r="AB144" i="1"/>
  <c r="M145" i="1"/>
  <c r="N145" i="1"/>
  <c r="AB145" i="1"/>
  <c r="M146" i="1"/>
  <c r="AB146" i="1"/>
  <c r="M147" i="1"/>
  <c r="N147" i="1"/>
  <c r="AB147" i="1"/>
  <c r="M148" i="1"/>
  <c r="N148" i="1"/>
  <c r="AB148" i="1"/>
  <c r="H149" i="1"/>
  <c r="M149" i="1"/>
  <c r="N149" i="1"/>
  <c r="AB149" i="1"/>
  <c r="M150" i="1"/>
  <c r="N150" i="1"/>
  <c r="AB150" i="1"/>
  <c r="M151" i="1"/>
  <c r="N151" i="1"/>
  <c r="AB151" i="1"/>
  <c r="M152" i="1"/>
  <c r="N152" i="1"/>
  <c r="AB152" i="1"/>
  <c r="M153" i="1"/>
  <c r="N153" i="1"/>
  <c r="AB153" i="1"/>
  <c r="M154" i="1"/>
  <c r="AB154" i="1"/>
  <c r="M155" i="1"/>
  <c r="N155" i="1"/>
  <c r="AB155" i="1"/>
  <c r="M156" i="1"/>
  <c r="AB156" i="1"/>
  <c r="M157" i="1"/>
  <c r="N157" i="1"/>
  <c r="AB157" i="1"/>
  <c r="H158" i="1"/>
  <c r="M158" i="1"/>
  <c r="N158" i="1"/>
  <c r="AB158" i="1"/>
  <c r="H159" i="1"/>
  <c r="M159" i="1"/>
  <c r="N159" i="1"/>
  <c r="AB159" i="1"/>
  <c r="H160" i="1"/>
  <c r="N160" i="1"/>
  <c r="AB160" i="1"/>
  <c r="N161" i="1"/>
  <c r="AB161" i="1"/>
  <c r="N162" i="1"/>
  <c r="AB162" i="1"/>
  <c r="N163" i="1"/>
  <c r="AB163" i="1"/>
  <c r="N164" i="1"/>
  <c r="AB164" i="1"/>
  <c r="C165" i="1"/>
  <c r="N165" i="1"/>
  <c r="AB165" i="1"/>
  <c r="C166" i="1"/>
  <c r="AB166" i="1"/>
  <c r="C167" i="1"/>
  <c r="N167" i="1"/>
  <c r="AB167" i="1"/>
  <c r="N168" i="1"/>
  <c r="AB168" i="1"/>
  <c r="N169" i="1"/>
  <c r="AB169" i="1"/>
  <c r="N170" i="1"/>
  <c r="AB170" i="1"/>
  <c r="N171" i="1"/>
  <c r="AB171" i="1"/>
  <c r="N172" i="1"/>
  <c r="AB172" i="1"/>
  <c r="N173" i="1"/>
  <c r="AB173" i="1"/>
  <c r="N174" i="1"/>
  <c r="AB174" i="1"/>
  <c r="N175" i="1"/>
  <c r="AB175" i="1"/>
  <c r="C176" i="1"/>
  <c r="N176" i="1"/>
  <c r="AB176" i="1"/>
  <c r="C177" i="1"/>
  <c r="N177" i="1"/>
  <c r="AB177" i="1"/>
  <c r="C178" i="1"/>
  <c r="H178" i="1"/>
  <c r="N178" i="1"/>
  <c r="AB178" i="1"/>
  <c r="C179" i="1"/>
  <c r="H179" i="1"/>
  <c r="N179" i="1"/>
  <c r="AB179" i="1"/>
  <c r="C180" i="1"/>
  <c r="H180" i="1"/>
  <c r="N180" i="1"/>
  <c r="AB180" i="1"/>
  <c r="C181" i="1"/>
  <c r="H181" i="1"/>
  <c r="N181" i="1"/>
  <c r="AB181" i="1"/>
  <c r="C182" i="1"/>
  <c r="H182" i="1"/>
  <c r="N182" i="1"/>
  <c r="AB182" i="1"/>
  <c r="C183" i="1"/>
  <c r="H183" i="1"/>
  <c r="N183" i="1"/>
  <c r="AB183" i="1"/>
  <c r="C184" i="1"/>
  <c r="H184" i="1"/>
  <c r="N184" i="1"/>
  <c r="AB184" i="1"/>
  <c r="C185" i="1"/>
  <c r="H185" i="1"/>
  <c r="N185" i="1"/>
  <c r="AB185" i="1"/>
  <c r="N186" i="1"/>
  <c r="AB186" i="1"/>
  <c r="C187" i="1"/>
  <c r="N187" i="1"/>
  <c r="AB187" i="1"/>
  <c r="C188" i="1"/>
  <c r="H188" i="1"/>
  <c r="N188" i="1"/>
  <c r="AB188" i="1"/>
  <c r="C189" i="1"/>
  <c r="N189" i="1"/>
  <c r="AB189" i="1"/>
  <c r="C190" i="1"/>
  <c r="N190" i="1"/>
  <c r="AB190" i="1"/>
  <c r="C191" i="1"/>
  <c r="AB191" i="1"/>
  <c r="C192" i="1"/>
  <c r="N192" i="1"/>
  <c r="AB192" i="1"/>
  <c r="C193" i="1"/>
  <c r="N193" i="1"/>
  <c r="AB193" i="1"/>
  <c r="C194" i="1"/>
  <c r="H194" i="1"/>
  <c r="N194" i="1"/>
  <c r="AB194" i="1"/>
  <c r="C195" i="1"/>
  <c r="N195" i="1"/>
  <c r="AB195" i="1"/>
  <c r="C196" i="1"/>
  <c r="N196" i="1"/>
  <c r="AB196" i="1"/>
  <c r="C197" i="1"/>
  <c r="M197" i="1"/>
  <c r="AB197" i="1"/>
  <c r="C198" i="1"/>
  <c r="N198" i="1"/>
  <c r="AB198" i="1"/>
  <c r="C199" i="1"/>
  <c r="H199" i="1"/>
  <c r="M199" i="1"/>
  <c r="N199" i="1"/>
  <c r="AB199" i="1"/>
  <c r="C200" i="1"/>
  <c r="H200" i="1"/>
  <c r="N200" i="1"/>
  <c r="AB200" i="1"/>
  <c r="C201" i="1"/>
  <c r="H201" i="1"/>
  <c r="N201" i="1"/>
  <c r="AB201" i="1"/>
  <c r="C202" i="1"/>
  <c r="H202" i="1"/>
  <c r="M202" i="1"/>
  <c r="N202" i="1"/>
  <c r="AB202" i="1"/>
  <c r="C203" i="1"/>
  <c r="H203" i="1"/>
  <c r="N203" i="1"/>
  <c r="AB203" i="1"/>
  <c r="C204" i="1"/>
  <c r="H204" i="1"/>
  <c r="N204" i="1"/>
  <c r="AB204" i="1"/>
  <c r="C205" i="1"/>
  <c r="H205" i="1"/>
  <c r="N205" i="1"/>
  <c r="AB205" i="1"/>
  <c r="C206" i="1"/>
  <c r="H206" i="1"/>
  <c r="N206" i="1"/>
  <c r="AB206" i="1"/>
  <c r="C207" i="1"/>
  <c r="H207" i="1"/>
  <c r="AB207" i="1"/>
  <c r="C208" i="1"/>
  <c r="H208" i="1"/>
  <c r="M208" i="1"/>
  <c r="N208" i="1"/>
  <c r="AB208" i="1"/>
  <c r="C209" i="1"/>
  <c r="N209" i="1"/>
  <c r="AB209" i="1"/>
  <c r="C210" i="1"/>
  <c r="N210" i="1"/>
  <c r="AB210" i="1"/>
  <c r="C211" i="1"/>
  <c r="N211" i="1"/>
  <c r="AB211" i="1"/>
  <c r="C212" i="1"/>
  <c r="M212" i="1"/>
  <c r="N212" i="1"/>
  <c r="AB212" i="1"/>
  <c r="H213" i="1"/>
  <c r="N213" i="1"/>
  <c r="AB213" i="1"/>
  <c r="H214" i="1"/>
  <c r="N214" i="1"/>
  <c r="AB214" i="1"/>
  <c r="N215" i="1"/>
  <c r="AB215" i="1"/>
  <c r="N216" i="1"/>
  <c r="AB216" i="1"/>
  <c r="N217" i="1"/>
  <c r="AB217" i="1"/>
  <c r="H218" i="1"/>
  <c r="N218" i="1"/>
  <c r="AB218" i="1"/>
  <c r="AB219" i="1"/>
  <c r="H220" i="1"/>
  <c r="N220" i="1"/>
  <c r="AB220" i="1"/>
  <c r="N221" i="1"/>
  <c r="AB221" i="1"/>
  <c r="N222" i="1"/>
  <c r="AB222" i="1"/>
  <c r="N223" i="1"/>
  <c r="AB223" i="1"/>
  <c r="N224" i="1"/>
  <c r="AB224" i="1"/>
  <c r="H225" i="1"/>
  <c r="N225" i="1"/>
  <c r="AB225" i="1"/>
  <c r="N226" i="1"/>
  <c r="AB226" i="1"/>
  <c r="N227" i="1"/>
  <c r="AB227" i="1"/>
  <c r="H228" i="1"/>
  <c r="N228" i="1"/>
  <c r="AB228" i="1"/>
  <c r="N229" i="1"/>
  <c r="AB229" i="1"/>
  <c r="N230" i="1"/>
  <c r="AB230" i="1"/>
  <c r="N231" i="1"/>
  <c r="AB231" i="1"/>
  <c r="N232" i="1"/>
  <c r="AB232" i="1"/>
  <c r="N233" i="1"/>
  <c r="AB233" i="1"/>
  <c r="H234" i="1"/>
  <c r="N234" i="1"/>
  <c r="AB234" i="1"/>
  <c r="N235" i="1"/>
  <c r="AB235" i="1"/>
  <c r="H236" i="1"/>
  <c r="N236" i="1"/>
  <c r="AB236" i="1"/>
  <c r="M237" i="1"/>
  <c r="N237" i="1"/>
  <c r="AB237" i="1"/>
  <c r="N238" i="1"/>
  <c r="AB238" i="1"/>
  <c r="N239" i="1"/>
  <c r="AB239" i="1"/>
  <c r="N240" i="1"/>
  <c r="AB240" i="1"/>
  <c r="N241" i="1"/>
  <c r="AB241" i="1"/>
  <c r="H242" i="1"/>
  <c r="N242" i="1"/>
  <c r="AB242" i="1"/>
  <c r="H243" i="1"/>
  <c r="N243" i="1"/>
  <c r="AB243" i="1"/>
  <c r="H244" i="1"/>
  <c r="N244" i="1"/>
  <c r="AB244" i="1"/>
  <c r="H245" i="1"/>
  <c r="N245" i="1"/>
  <c r="AB245" i="1"/>
  <c r="H246" i="1"/>
  <c r="N246" i="1"/>
  <c r="AB246" i="1"/>
  <c r="H247" i="1"/>
  <c r="N247" i="1"/>
  <c r="AB247" i="1"/>
  <c r="N248" i="1"/>
  <c r="AB248" i="1"/>
  <c r="N249" i="1"/>
  <c r="AB249" i="1"/>
  <c r="N250" i="1"/>
  <c r="AB250" i="1"/>
  <c r="H251" i="1"/>
  <c r="N251" i="1"/>
  <c r="AB251" i="1"/>
  <c r="H252" i="1"/>
  <c r="N252" i="1"/>
  <c r="AB252" i="1"/>
  <c r="H253" i="1"/>
  <c r="N253" i="1"/>
  <c r="AB253" i="1"/>
  <c r="H254" i="1"/>
  <c r="N254" i="1"/>
  <c r="AB254" i="1"/>
  <c r="H255" i="1"/>
  <c r="N255" i="1"/>
  <c r="AB255" i="1"/>
  <c r="H256" i="1"/>
  <c r="N256" i="1"/>
  <c r="AB256" i="1"/>
  <c r="H257" i="1"/>
  <c r="N257" i="1"/>
  <c r="AB257" i="1"/>
  <c r="H258" i="1"/>
  <c r="N258" i="1"/>
  <c r="AB258" i="1"/>
  <c r="H259" i="1"/>
  <c r="N259" i="1"/>
  <c r="AB259" i="1"/>
  <c r="H260" i="1"/>
  <c r="N260" i="1"/>
  <c r="AB260" i="1"/>
  <c r="H261" i="1"/>
  <c r="N261" i="1"/>
  <c r="AB261" i="1"/>
  <c r="H262" i="1"/>
  <c r="N262" i="1"/>
  <c r="AB262" i="1"/>
  <c r="H263" i="1"/>
  <c r="N263" i="1"/>
  <c r="AB263" i="1"/>
  <c r="H264" i="1"/>
  <c r="N264" i="1"/>
  <c r="AB264" i="1"/>
  <c r="H265" i="1"/>
  <c r="N265" i="1"/>
  <c r="AB265" i="1"/>
  <c r="H266" i="1"/>
  <c r="N266" i="1"/>
  <c r="AB266" i="1"/>
  <c r="H267" i="1"/>
  <c r="N267" i="1"/>
  <c r="AB267" i="1"/>
  <c r="H268" i="1"/>
  <c r="N268" i="1"/>
  <c r="AB268" i="1"/>
  <c r="H269" i="1"/>
  <c r="N269" i="1"/>
  <c r="AB269" i="1"/>
  <c r="H270" i="1"/>
  <c r="N270" i="1"/>
  <c r="AB270" i="1"/>
  <c r="H271" i="1"/>
  <c r="N271" i="1"/>
  <c r="AB271" i="1"/>
  <c r="H272" i="1"/>
  <c r="N272" i="1"/>
  <c r="AB272" i="1"/>
  <c r="H273" i="1"/>
  <c r="N273" i="1"/>
  <c r="AB273" i="1"/>
  <c r="H274" i="1"/>
  <c r="N274" i="1"/>
  <c r="AB274" i="1"/>
  <c r="H275" i="1"/>
  <c r="N275" i="1"/>
  <c r="AB275" i="1"/>
  <c r="H276" i="1"/>
  <c r="N276" i="1"/>
  <c r="AB276" i="1"/>
  <c r="H277" i="1"/>
  <c r="N277" i="1"/>
  <c r="AB277" i="1"/>
  <c r="H278" i="1"/>
  <c r="N278" i="1"/>
  <c r="AB278" i="1"/>
  <c r="H279" i="1"/>
  <c r="N279" i="1"/>
  <c r="AB279" i="1"/>
  <c r="H280" i="1"/>
  <c r="N280" i="1"/>
  <c r="AB280" i="1"/>
  <c r="H281" i="1"/>
  <c r="N281" i="1"/>
  <c r="AB281" i="1"/>
  <c r="H282" i="1"/>
  <c r="N282" i="1"/>
  <c r="AB282" i="1"/>
  <c r="H283" i="1"/>
  <c r="N283" i="1"/>
  <c r="AB283" i="1"/>
  <c r="H284" i="1"/>
  <c r="N284" i="1"/>
  <c r="AB284" i="1"/>
  <c r="N285" i="1"/>
  <c r="AB285" i="1"/>
  <c r="G286" i="1"/>
  <c r="N286" i="1"/>
  <c r="AB286" i="1"/>
  <c r="G287" i="1"/>
  <c r="N287" i="1"/>
  <c r="AB287" i="1"/>
  <c r="G288" i="1"/>
  <c r="N288" i="1"/>
  <c r="AB288" i="1"/>
  <c r="G289" i="1"/>
  <c r="N289" i="1"/>
  <c r="AB289" i="1"/>
  <c r="N290" i="1"/>
  <c r="AB290" i="1"/>
  <c r="N291" i="1"/>
  <c r="AB291" i="1"/>
  <c r="N292" i="1"/>
  <c r="AB292" i="1"/>
  <c r="M293" i="1"/>
  <c r="N293" i="1"/>
  <c r="AB293" i="1"/>
  <c r="M294" i="1"/>
  <c r="N294" i="1"/>
  <c r="AB294" i="1"/>
  <c r="M295" i="1"/>
  <c r="N295" i="1"/>
  <c r="AB295" i="1"/>
  <c r="M296" i="1"/>
  <c r="N296" i="1"/>
  <c r="AB296" i="1"/>
  <c r="G297" i="1"/>
  <c r="N297" i="1"/>
  <c r="AB297" i="1"/>
  <c r="G298" i="1"/>
  <c r="N298" i="1"/>
  <c r="AB298" i="1"/>
  <c r="N299" i="1"/>
  <c r="AB299" i="1"/>
  <c r="N300" i="1"/>
  <c r="AB300" i="1"/>
  <c r="N301" i="1"/>
  <c r="AB301" i="1"/>
  <c r="N302" i="1"/>
  <c r="AB302" i="1"/>
  <c r="N303" i="1"/>
  <c r="AB303" i="1"/>
  <c r="N304" i="1"/>
  <c r="AB304" i="1"/>
  <c r="N305" i="1"/>
  <c r="AB305" i="1"/>
  <c r="N306" i="1"/>
  <c r="AB306" i="1"/>
  <c r="N307" i="1"/>
  <c r="AB307" i="1"/>
  <c r="N308" i="1"/>
  <c r="AB308" i="1"/>
  <c r="N309" i="1"/>
  <c r="AB309" i="1"/>
  <c r="N310" i="1"/>
  <c r="AB310" i="1"/>
  <c r="N311" i="1"/>
  <c r="AB311" i="1"/>
  <c r="N312" i="1"/>
  <c r="AB312" i="1"/>
  <c r="AB313" i="1"/>
  <c r="M314" i="1"/>
  <c r="N314" i="1"/>
  <c r="AB314" i="1"/>
  <c r="M315" i="1"/>
  <c r="N315" i="1"/>
  <c r="AB315" i="1"/>
  <c r="M316" i="1"/>
  <c r="N316" i="1"/>
  <c r="AB316" i="1"/>
  <c r="M317" i="1"/>
  <c r="N317" i="1"/>
  <c r="AB317" i="1"/>
  <c r="M318" i="1"/>
  <c r="AB318" i="1"/>
  <c r="M319" i="1"/>
  <c r="N319" i="1"/>
  <c r="AB319" i="1"/>
  <c r="M320" i="1"/>
  <c r="N320" i="1"/>
  <c r="AB320" i="1"/>
  <c r="N321" i="1"/>
  <c r="AB321" i="1"/>
  <c r="N322" i="1"/>
  <c r="AB322" i="1"/>
  <c r="N323" i="1"/>
  <c r="AB323" i="1"/>
  <c r="N324" i="1"/>
  <c r="AB324" i="1"/>
  <c r="M325" i="1"/>
  <c r="N325" i="1"/>
  <c r="AB325" i="1"/>
  <c r="M326" i="1"/>
  <c r="N326" i="1"/>
  <c r="AB326" i="1"/>
  <c r="M327" i="1"/>
  <c r="N327" i="1"/>
  <c r="AB327" i="1"/>
  <c r="M328" i="1"/>
  <c r="N328" i="1"/>
  <c r="AB328" i="1"/>
  <c r="M329" i="1"/>
  <c r="N329" i="1"/>
  <c r="AB329" i="1"/>
  <c r="M330" i="1"/>
  <c r="AB330" i="1"/>
  <c r="M331" i="1"/>
  <c r="N331" i="1"/>
  <c r="AB331" i="1"/>
  <c r="M332" i="1"/>
  <c r="N332" i="1"/>
  <c r="AB332" i="1"/>
  <c r="M333" i="1"/>
  <c r="N333" i="1"/>
  <c r="AB333" i="1"/>
  <c r="M334" i="1"/>
  <c r="N334" i="1"/>
  <c r="AB334" i="1"/>
  <c r="M335" i="1"/>
  <c r="N335" i="1"/>
  <c r="AB335" i="1"/>
  <c r="N336" i="1"/>
  <c r="AB336" i="1"/>
  <c r="N337" i="1"/>
  <c r="AB337" i="1"/>
  <c r="AB338" i="1"/>
  <c r="N339" i="1"/>
  <c r="AB339" i="1"/>
  <c r="M340" i="1"/>
  <c r="N340" i="1"/>
  <c r="AB340" i="1"/>
  <c r="M341" i="1"/>
  <c r="AB341" i="1"/>
  <c r="M342" i="1"/>
  <c r="N342" i="1"/>
  <c r="AB342" i="1"/>
  <c r="M343" i="1"/>
  <c r="N343" i="1"/>
  <c r="AB343" i="1"/>
  <c r="M344" i="1"/>
  <c r="N344" i="1"/>
  <c r="AB344" i="1"/>
  <c r="M345" i="1"/>
  <c r="N345" i="1"/>
  <c r="AB345" i="1"/>
  <c r="N346" i="1"/>
  <c r="AB346" i="1"/>
  <c r="N347" i="1"/>
  <c r="AB347" i="1"/>
  <c r="N348" i="1"/>
  <c r="AB348" i="1"/>
  <c r="N349" i="1"/>
  <c r="AB349" i="1"/>
  <c r="N350" i="1"/>
  <c r="AB350" i="1"/>
  <c r="H351" i="1"/>
  <c r="N351" i="1"/>
  <c r="AB351" i="1"/>
  <c r="H352" i="1"/>
  <c r="N352" i="1"/>
  <c r="AB352" i="1"/>
  <c r="H353" i="1"/>
  <c r="N353" i="1"/>
  <c r="AB353" i="1"/>
  <c r="H354" i="1"/>
  <c r="N354" i="1"/>
  <c r="AB354" i="1"/>
  <c r="H355" i="1"/>
  <c r="N355" i="1"/>
  <c r="AB355" i="1"/>
  <c r="G356" i="1"/>
  <c r="N356" i="1"/>
  <c r="AB356" i="1"/>
  <c r="G357" i="1"/>
  <c r="N357" i="1"/>
  <c r="AB357" i="1"/>
  <c r="G358" i="1"/>
  <c r="N358" i="1"/>
  <c r="AB358" i="1"/>
  <c r="G359" i="1"/>
  <c r="M359" i="1"/>
  <c r="N359" i="1"/>
  <c r="AB359" i="1"/>
  <c r="G360" i="1"/>
  <c r="N360" i="1"/>
  <c r="AB360" i="1"/>
  <c r="M361" i="1"/>
  <c r="N361" i="1"/>
  <c r="AB361" i="1"/>
  <c r="N362" i="1"/>
  <c r="AB362" i="1"/>
  <c r="H363" i="1"/>
  <c r="N363" i="1"/>
  <c r="AB363" i="1"/>
  <c r="H364" i="1"/>
  <c r="N364" i="1"/>
  <c r="AB364" i="1"/>
  <c r="N365" i="1"/>
  <c r="AB365" i="1"/>
  <c r="N366" i="1"/>
  <c r="AB366" i="1"/>
  <c r="N367" i="1"/>
  <c r="AB367" i="1"/>
  <c r="N368" i="1"/>
  <c r="AB368" i="1"/>
  <c r="M369" i="1"/>
  <c r="N369" i="1"/>
  <c r="AB369" i="1"/>
  <c r="M370" i="1"/>
  <c r="N370" i="1"/>
  <c r="AB370" i="1"/>
  <c r="M371" i="1"/>
  <c r="N371" i="1"/>
  <c r="AB371" i="1"/>
  <c r="M372" i="1"/>
  <c r="N372" i="1"/>
  <c r="AB372" i="1"/>
  <c r="H373" i="1"/>
  <c r="N373" i="1"/>
  <c r="H374" i="1"/>
  <c r="N374" i="1"/>
  <c r="H375" i="1"/>
  <c r="N375" i="1"/>
  <c r="H376" i="1"/>
  <c r="N376" i="1"/>
  <c r="H377" i="1"/>
  <c r="N377" i="1"/>
  <c r="H378" i="1"/>
  <c r="N378" i="1"/>
  <c r="H379" i="1"/>
  <c r="N379" i="1"/>
  <c r="H380" i="1"/>
  <c r="N380" i="1"/>
  <c r="H381" i="1"/>
  <c r="N381" i="1"/>
  <c r="H382" i="1"/>
  <c r="N382" i="1"/>
  <c r="H383" i="1"/>
  <c r="N383" i="1"/>
  <c r="H384" i="1"/>
  <c r="N384" i="1"/>
  <c r="H385" i="1"/>
  <c r="N385" i="1"/>
  <c r="H386" i="1"/>
  <c r="N386" i="1"/>
  <c r="H387" i="1"/>
  <c r="N387" i="1"/>
  <c r="AB387" i="1"/>
  <c r="M388" i="1"/>
  <c r="N388" i="1"/>
  <c r="AB388" i="1"/>
  <c r="M389" i="1"/>
  <c r="N389" i="1"/>
  <c r="AB389" i="1"/>
  <c r="M390" i="1"/>
  <c r="N390" i="1"/>
  <c r="AB390" i="1"/>
  <c r="C391" i="1"/>
  <c r="N391" i="1"/>
  <c r="AB391" i="1"/>
  <c r="M392" i="1"/>
  <c r="N392" i="1"/>
  <c r="AB392" i="1"/>
  <c r="M393" i="1"/>
  <c r="N393" i="1"/>
  <c r="AB393" i="1"/>
  <c r="M394" i="1"/>
  <c r="N394" i="1"/>
  <c r="AB394" i="1"/>
  <c r="M395" i="1"/>
  <c r="N395" i="1"/>
  <c r="AB395" i="1"/>
  <c r="M396" i="1"/>
  <c r="N396" i="1"/>
  <c r="AB396" i="1"/>
  <c r="H397" i="1"/>
  <c r="N397" i="1"/>
  <c r="AB397" i="1"/>
  <c r="N398" i="1"/>
  <c r="AB398" i="1"/>
  <c r="N399" i="1"/>
  <c r="AB399" i="1"/>
  <c r="C400" i="1"/>
  <c r="H400" i="1"/>
  <c r="N400" i="1"/>
  <c r="AB400" i="1"/>
  <c r="C401" i="1"/>
  <c r="H401" i="1"/>
  <c r="N401" i="1"/>
  <c r="AB401" i="1"/>
  <c r="N402" i="1"/>
  <c r="AB402" i="1"/>
  <c r="N403" i="1"/>
  <c r="AB403" i="1"/>
  <c r="N404" i="1"/>
  <c r="AB404" i="1"/>
  <c r="N405" i="1"/>
  <c r="AB405" i="1"/>
  <c r="N406" i="1"/>
  <c r="AB406" i="1"/>
  <c r="N407" i="1"/>
  <c r="AB407" i="1"/>
  <c r="G408" i="1"/>
  <c r="N408" i="1"/>
  <c r="AB408" i="1"/>
  <c r="N409" i="1"/>
  <c r="AB409" i="1"/>
  <c r="N410" i="1"/>
  <c r="AB410" i="1"/>
  <c r="N411" i="1"/>
  <c r="AB411" i="1"/>
  <c r="N412" i="1"/>
  <c r="AB412" i="1"/>
  <c r="C413" i="1"/>
  <c r="H413" i="1"/>
  <c r="N413" i="1"/>
  <c r="AB413" i="1"/>
  <c r="C414" i="1"/>
  <c r="N414" i="1"/>
  <c r="AB414" i="1"/>
  <c r="H415" i="1"/>
  <c r="N415" i="1"/>
  <c r="AB415" i="1"/>
  <c r="H416" i="1"/>
  <c r="N416" i="1"/>
  <c r="AB416" i="1"/>
  <c r="H417" i="1"/>
  <c r="N417" i="1"/>
  <c r="AB417" i="1"/>
  <c r="N418" i="1"/>
  <c r="AB418" i="1"/>
  <c r="N419" i="1"/>
  <c r="AB419" i="1"/>
  <c r="N420" i="1"/>
  <c r="AB420" i="1"/>
  <c r="N421" i="1"/>
  <c r="AB421" i="1"/>
  <c r="N422" i="1"/>
  <c r="AB422" i="1"/>
  <c r="N423" i="1"/>
  <c r="AB423" i="1"/>
  <c r="N424" i="1"/>
  <c r="AB424" i="1"/>
  <c r="N425" i="1"/>
  <c r="AB425" i="1"/>
  <c r="H426" i="1"/>
  <c r="N426" i="1"/>
  <c r="AB426" i="1"/>
  <c r="H427" i="1"/>
  <c r="N427" i="1"/>
  <c r="AB427" i="1"/>
  <c r="H428" i="1"/>
  <c r="N428" i="1"/>
  <c r="AB428" i="1"/>
  <c r="H429" i="1"/>
  <c r="N429" i="1"/>
  <c r="AB429" i="1"/>
  <c r="H430" i="1"/>
  <c r="N430" i="1"/>
  <c r="AB430" i="1"/>
  <c r="H431" i="1"/>
  <c r="N431" i="1"/>
  <c r="AB431" i="1"/>
  <c r="H432" i="1"/>
  <c r="N432" i="1"/>
  <c r="AB432" i="1"/>
  <c r="H433" i="1"/>
  <c r="N433" i="1"/>
  <c r="AB433" i="1"/>
  <c r="H434" i="1"/>
  <c r="N434" i="1"/>
  <c r="AB434" i="1"/>
  <c r="C435" i="1"/>
  <c r="H435" i="1"/>
  <c r="N435" i="1"/>
  <c r="AB435" i="1"/>
  <c r="C436" i="1"/>
  <c r="H436" i="1"/>
  <c r="N436" i="1"/>
  <c r="AB436" i="1"/>
  <c r="N437" i="1"/>
  <c r="AB437" i="1"/>
  <c r="N438" i="1"/>
  <c r="AB438" i="1"/>
  <c r="N439" i="1"/>
  <c r="AB439" i="1"/>
  <c r="N440" i="1"/>
  <c r="AB440" i="1"/>
  <c r="N441" i="1"/>
  <c r="AB441" i="1"/>
  <c r="N442" i="1"/>
  <c r="AB442" i="1"/>
  <c r="N443" i="1"/>
  <c r="AB443" i="1"/>
  <c r="N444" i="1"/>
  <c r="AB444" i="1"/>
  <c r="N445" i="1"/>
  <c r="AB445" i="1"/>
  <c r="N446" i="1"/>
  <c r="AB446" i="1"/>
  <c r="AB447" i="1"/>
  <c r="C448" i="1"/>
  <c r="H448" i="1"/>
  <c r="N448" i="1"/>
  <c r="AB448" i="1"/>
  <c r="C449" i="1"/>
  <c r="N449" i="1"/>
  <c r="AB449" i="1"/>
  <c r="C450" i="1"/>
  <c r="N450" i="1"/>
  <c r="AB450" i="1"/>
  <c r="C451" i="1"/>
  <c r="N451" i="1"/>
  <c r="AB451" i="1"/>
  <c r="C452" i="1"/>
  <c r="N452" i="1"/>
  <c r="AB452" i="1"/>
  <c r="C453" i="1"/>
  <c r="N453" i="1"/>
  <c r="AB453" i="1"/>
  <c r="C454" i="1"/>
  <c r="N454" i="1"/>
  <c r="AB454" i="1"/>
  <c r="C455" i="1"/>
  <c r="N455" i="1"/>
  <c r="AB455" i="1"/>
  <c r="C456" i="1"/>
  <c r="N456" i="1"/>
  <c r="AB456" i="1"/>
  <c r="C457" i="1"/>
  <c r="N457" i="1"/>
  <c r="AB457" i="1"/>
  <c r="C458" i="1"/>
  <c r="N458" i="1"/>
  <c r="AB458" i="1"/>
  <c r="C459" i="1"/>
  <c r="N459" i="1"/>
  <c r="AB459" i="1"/>
  <c r="C460" i="1"/>
  <c r="N460" i="1"/>
  <c r="AB460" i="1"/>
  <c r="C461" i="1"/>
  <c r="N461" i="1"/>
  <c r="AB461" i="1"/>
  <c r="C462" i="1"/>
  <c r="N462" i="1"/>
  <c r="AB462" i="1"/>
  <c r="C463" i="1"/>
  <c r="H463" i="1"/>
  <c r="N463" i="1"/>
  <c r="AB463" i="1"/>
  <c r="C464" i="1"/>
  <c r="H464" i="1"/>
  <c r="N464" i="1"/>
  <c r="AB464" i="1"/>
  <c r="C465" i="1"/>
  <c r="H465" i="1"/>
  <c r="N465" i="1"/>
  <c r="AB465" i="1"/>
  <c r="C466" i="1"/>
  <c r="H466" i="1"/>
  <c r="N466" i="1"/>
  <c r="AB466" i="1"/>
  <c r="C467" i="1"/>
  <c r="H467" i="1"/>
  <c r="N467" i="1"/>
  <c r="AB467" i="1"/>
  <c r="C468" i="1"/>
  <c r="H468" i="1"/>
  <c r="N468" i="1"/>
  <c r="AB468" i="1"/>
  <c r="C469" i="1"/>
  <c r="H469" i="1"/>
  <c r="N469" i="1"/>
  <c r="AB469" i="1"/>
  <c r="C470" i="1"/>
  <c r="H470" i="1"/>
  <c r="N470" i="1"/>
  <c r="AB470" i="1"/>
  <c r="C471" i="1"/>
  <c r="H471" i="1"/>
  <c r="N471" i="1"/>
  <c r="AB471" i="1"/>
  <c r="C472" i="1"/>
  <c r="H472" i="1"/>
  <c r="N472" i="1"/>
  <c r="AB472" i="1"/>
  <c r="C473" i="1"/>
  <c r="H473" i="1"/>
  <c r="N473" i="1"/>
  <c r="AB473" i="1"/>
  <c r="C474" i="1"/>
  <c r="H474" i="1"/>
  <c r="N474" i="1"/>
  <c r="AB474" i="1"/>
  <c r="C475" i="1"/>
  <c r="H475" i="1"/>
  <c r="N475" i="1"/>
  <c r="AB475" i="1"/>
  <c r="N476" i="1"/>
  <c r="AB476" i="1"/>
  <c r="C477" i="1"/>
  <c r="N477" i="1"/>
  <c r="AB477" i="1"/>
  <c r="N478" i="1"/>
  <c r="AB478" i="1"/>
  <c r="N479" i="1"/>
  <c r="AB479" i="1"/>
  <c r="H480" i="1"/>
  <c r="AB480" i="1"/>
  <c r="N481" i="1"/>
  <c r="AB481" i="1"/>
  <c r="N482" i="1"/>
  <c r="AB482" i="1"/>
  <c r="M483" i="1"/>
  <c r="N483" i="1"/>
  <c r="AB483" i="1"/>
  <c r="N484" i="1"/>
  <c r="AB484" i="1"/>
  <c r="N485" i="1"/>
  <c r="AB485" i="1"/>
  <c r="N486" i="1"/>
  <c r="AB486" i="1"/>
  <c r="N487" i="1"/>
  <c r="AB487" i="1"/>
  <c r="N488" i="1"/>
  <c r="AB488" i="1"/>
  <c r="N489" i="1"/>
  <c r="AB489" i="1"/>
  <c r="N490" i="1"/>
  <c r="AB490" i="1"/>
  <c r="N491" i="1"/>
  <c r="AB491" i="1"/>
  <c r="N492" i="1"/>
  <c r="AB492" i="1"/>
  <c r="N493" i="1"/>
  <c r="AB493" i="1"/>
  <c r="N494" i="1"/>
  <c r="AB494" i="1"/>
  <c r="C495" i="1"/>
  <c r="H495" i="1"/>
  <c r="N495" i="1"/>
  <c r="AB495" i="1"/>
  <c r="N496" i="1"/>
  <c r="AB496" i="1"/>
  <c r="C497" i="1"/>
  <c r="N497" i="1"/>
  <c r="AB497" i="1"/>
  <c r="C498" i="1"/>
  <c r="N498" i="1"/>
  <c r="AB498" i="1"/>
  <c r="C499" i="1"/>
  <c r="N499" i="1"/>
  <c r="AB499" i="1"/>
  <c r="C500" i="1"/>
  <c r="N500" i="1"/>
  <c r="AB500" i="1"/>
  <c r="C501" i="1"/>
  <c r="N501" i="1"/>
  <c r="AB501" i="1"/>
  <c r="C502" i="1"/>
  <c r="N502" i="1"/>
  <c r="AB502" i="1"/>
  <c r="C503" i="1"/>
  <c r="AB503" i="1"/>
  <c r="C504" i="1"/>
  <c r="N504" i="1"/>
  <c r="AB504" i="1"/>
  <c r="C505" i="1"/>
  <c r="N505" i="1"/>
  <c r="AB505" i="1"/>
  <c r="C506" i="1"/>
  <c r="N506" i="1"/>
  <c r="AB506" i="1"/>
  <c r="C507" i="1"/>
  <c r="N507" i="1"/>
  <c r="AB507" i="1"/>
  <c r="C508" i="1"/>
  <c r="AB508" i="1"/>
  <c r="C509" i="1"/>
  <c r="N509" i="1"/>
  <c r="AB509" i="1"/>
  <c r="C510" i="1"/>
  <c r="N510" i="1"/>
  <c r="AB510" i="1"/>
  <c r="C511" i="1"/>
  <c r="N511" i="1"/>
  <c r="AB511" i="1"/>
  <c r="C512" i="1"/>
  <c r="N512" i="1"/>
  <c r="AB512" i="1"/>
  <c r="C513" i="1"/>
  <c r="N513" i="1"/>
  <c r="AB513" i="1"/>
  <c r="C514" i="1"/>
  <c r="N514" i="1"/>
  <c r="AB514" i="1"/>
  <c r="C515" i="1"/>
  <c r="N515" i="1"/>
  <c r="AB515" i="1"/>
  <c r="H516" i="1"/>
  <c r="N516" i="1"/>
  <c r="AB516" i="1"/>
  <c r="N517" i="1"/>
  <c r="AB517" i="1"/>
  <c r="N518" i="1"/>
  <c r="AB518" i="1"/>
  <c r="N519" i="1"/>
  <c r="AB519" i="1"/>
  <c r="G520" i="1"/>
  <c r="N520" i="1"/>
  <c r="AB520" i="1"/>
  <c r="G521" i="1"/>
  <c r="N521" i="1"/>
  <c r="AB521" i="1"/>
  <c r="G522" i="1"/>
  <c r="N522" i="1"/>
  <c r="AB522" i="1"/>
  <c r="G523" i="1"/>
  <c r="M523" i="1"/>
  <c r="N523" i="1"/>
  <c r="AB523" i="1"/>
  <c r="G524" i="1"/>
  <c r="N524" i="1"/>
  <c r="AB524" i="1"/>
  <c r="G525" i="1"/>
  <c r="N525" i="1"/>
  <c r="AB525" i="1"/>
  <c r="G526" i="1"/>
  <c r="N526" i="1"/>
  <c r="AB526" i="1"/>
  <c r="G527" i="1"/>
  <c r="N527" i="1"/>
  <c r="AB527" i="1"/>
  <c r="G528" i="1"/>
  <c r="N528" i="1"/>
  <c r="AB528" i="1"/>
  <c r="G529" i="1"/>
  <c r="N529" i="1"/>
  <c r="AB529" i="1"/>
  <c r="G530" i="1"/>
  <c r="M530" i="1"/>
  <c r="N530" i="1"/>
  <c r="AB530" i="1"/>
  <c r="C531" i="1"/>
  <c r="N531" i="1"/>
  <c r="AB531" i="1"/>
  <c r="C532" i="1"/>
  <c r="N532" i="1"/>
  <c r="AB532" i="1"/>
  <c r="H533" i="1"/>
  <c r="N533" i="1"/>
  <c r="AB533" i="1"/>
  <c r="H534" i="1"/>
  <c r="N534" i="1"/>
  <c r="AB534" i="1"/>
  <c r="H535" i="1"/>
  <c r="N535" i="1"/>
  <c r="AB535" i="1"/>
  <c r="H536" i="1"/>
  <c r="N536" i="1"/>
  <c r="AB536" i="1"/>
  <c r="H537" i="1"/>
  <c r="N537" i="1"/>
  <c r="AB537" i="1"/>
  <c r="N538" i="1"/>
  <c r="AB538" i="1"/>
  <c r="H539" i="1"/>
  <c r="N539" i="1"/>
  <c r="AB539" i="1"/>
  <c r="H540" i="1"/>
  <c r="N540" i="1"/>
  <c r="AB540" i="1"/>
  <c r="C541" i="1"/>
  <c r="N541" i="1"/>
  <c r="AB541" i="1"/>
  <c r="H542" i="1"/>
  <c r="N542" i="1"/>
  <c r="AB542" i="1"/>
  <c r="H543" i="1"/>
  <c r="N543" i="1"/>
  <c r="AB543" i="1"/>
  <c r="H544" i="1"/>
  <c r="N544" i="1"/>
  <c r="AB544" i="1"/>
  <c r="H545" i="1"/>
  <c r="N545" i="1"/>
  <c r="AB545" i="1"/>
  <c r="N546" i="1"/>
  <c r="AB546" i="1"/>
  <c r="N547" i="1"/>
  <c r="AB547" i="1"/>
  <c r="N548" i="1"/>
  <c r="AB548" i="1"/>
  <c r="C549" i="1"/>
  <c r="H549" i="1"/>
  <c r="N549" i="1"/>
  <c r="AB549" i="1"/>
  <c r="N550" i="1"/>
  <c r="AB550" i="1"/>
  <c r="C551" i="1"/>
  <c r="N551" i="1"/>
  <c r="AB551" i="1"/>
  <c r="C552" i="1"/>
  <c r="H552" i="1"/>
  <c r="N552" i="1"/>
  <c r="AB552" i="1"/>
  <c r="L553" i="1"/>
  <c r="N553" i="1"/>
  <c r="AB553" i="1"/>
  <c r="N554" i="1"/>
  <c r="AB554" i="1"/>
  <c r="H555" i="1"/>
  <c r="N555" i="1"/>
  <c r="AB555" i="1"/>
  <c r="H556" i="1"/>
  <c r="N556" i="1"/>
  <c r="AB556" i="1"/>
  <c r="N557" i="1"/>
  <c r="AB557" i="1"/>
  <c r="N558" i="1"/>
  <c r="AB558" i="1"/>
  <c r="N559" i="1"/>
  <c r="AB559" i="1"/>
  <c r="N560" i="1"/>
  <c r="AB560" i="1"/>
  <c r="N561" i="1"/>
  <c r="AB561" i="1"/>
  <c r="N562" i="1"/>
  <c r="AB562" i="1"/>
  <c r="N563" i="1"/>
  <c r="AB563" i="1"/>
  <c r="N564" i="1"/>
  <c r="AB564" i="1"/>
  <c r="C565" i="1"/>
  <c r="N565" i="1"/>
  <c r="AB565" i="1"/>
  <c r="C566" i="1"/>
  <c r="AB566" i="1"/>
  <c r="C567" i="1"/>
  <c r="N567" i="1"/>
  <c r="AB567" i="1"/>
  <c r="C568" i="1"/>
  <c r="N568" i="1"/>
  <c r="AB568" i="1"/>
  <c r="C569" i="1"/>
  <c r="N569" i="1"/>
  <c r="AB569" i="1"/>
  <c r="C570" i="1"/>
  <c r="N570" i="1"/>
  <c r="AB570" i="1"/>
  <c r="N571" i="1"/>
  <c r="AB571" i="1"/>
  <c r="N572" i="1"/>
  <c r="AB572" i="1"/>
  <c r="N573" i="1"/>
  <c r="AB573" i="1"/>
  <c r="N574" i="1"/>
  <c r="AB574" i="1"/>
  <c r="N575" i="1"/>
  <c r="AB575" i="1"/>
  <c r="N576" i="1"/>
  <c r="AB576" i="1"/>
  <c r="N577" i="1"/>
  <c r="AB577" i="1"/>
  <c r="N578" i="1"/>
  <c r="AB578" i="1"/>
  <c r="N579" i="1"/>
  <c r="AB579" i="1"/>
  <c r="AB580" i="1"/>
  <c r="AB581" i="1"/>
  <c r="N582" i="1"/>
  <c r="AB582" i="1"/>
  <c r="H583" i="1"/>
  <c r="N583" i="1"/>
  <c r="AB583" i="1"/>
  <c r="N584" i="1"/>
  <c r="AB584" i="1"/>
  <c r="H585" i="1"/>
  <c r="N585" i="1"/>
  <c r="AB585" i="1"/>
  <c r="H586" i="1"/>
  <c r="N586" i="1"/>
  <c r="AB586" i="1"/>
  <c r="N587" i="1"/>
  <c r="AB587" i="1"/>
  <c r="N588" i="1"/>
  <c r="AB588" i="1"/>
  <c r="N589" i="1"/>
  <c r="AB589" i="1"/>
  <c r="N590" i="1"/>
  <c r="AB590" i="1"/>
  <c r="N591" i="1"/>
  <c r="AB591" i="1"/>
  <c r="AB592" i="1"/>
  <c r="L593" i="1"/>
  <c r="N593" i="1"/>
  <c r="AB593" i="1"/>
  <c r="H594" i="1"/>
  <c r="N594" i="1"/>
  <c r="AB594" i="1"/>
  <c r="N595" i="1"/>
  <c r="AB595" i="1"/>
  <c r="N596" i="1"/>
  <c r="AB596" i="1"/>
  <c r="AB597" i="1"/>
  <c r="AB598" i="1"/>
  <c r="L599" i="1"/>
  <c r="N599" i="1"/>
  <c r="AB599" i="1"/>
  <c r="N600" i="1"/>
  <c r="AB600" i="1"/>
  <c r="H601" i="1"/>
  <c r="N601" i="1"/>
  <c r="AB601" i="1"/>
  <c r="N602" i="1"/>
  <c r="AB602" i="1"/>
  <c r="N603" i="1"/>
  <c r="AB603" i="1"/>
  <c r="AB604" i="1"/>
  <c r="N605" i="1"/>
  <c r="AB605" i="1"/>
  <c r="C606" i="1"/>
  <c r="N606" i="1"/>
  <c r="AB606" i="1"/>
  <c r="C607" i="1"/>
  <c r="N607" i="1"/>
  <c r="AB607" i="1"/>
  <c r="N608" i="1"/>
  <c r="AB608" i="1"/>
  <c r="N609" i="1"/>
  <c r="AB609" i="1"/>
  <c r="N610" i="1"/>
  <c r="AB610" i="1"/>
  <c r="N611" i="1"/>
  <c r="AB611" i="1"/>
  <c r="N612" i="1"/>
  <c r="AB612" i="1"/>
  <c r="N613" i="1"/>
  <c r="AB613" i="1"/>
  <c r="N614" i="1"/>
  <c r="AB614" i="1"/>
  <c r="N615" i="1"/>
  <c r="AB615" i="1"/>
  <c r="N616" i="1"/>
  <c r="AB616" i="1"/>
  <c r="C617" i="1"/>
  <c r="M617" i="1"/>
  <c r="AB617" i="1"/>
  <c r="N618" i="1"/>
  <c r="AB618" i="1"/>
  <c r="M619" i="1"/>
  <c r="N619" i="1"/>
  <c r="AB619" i="1"/>
  <c r="N620" i="1"/>
  <c r="AB620" i="1"/>
  <c r="N621" i="1"/>
  <c r="AB621" i="1"/>
  <c r="AB622" i="1"/>
  <c r="N623" i="1"/>
  <c r="AB623" i="1"/>
  <c r="N624" i="1"/>
  <c r="AB624" i="1"/>
  <c r="H625" i="1"/>
  <c r="N625" i="1"/>
  <c r="AB625" i="1"/>
  <c r="N626" i="1"/>
  <c r="AB626" i="1"/>
  <c r="N627" i="1"/>
  <c r="AB627" i="1"/>
  <c r="N628" i="1"/>
  <c r="AB628" i="1"/>
  <c r="N629" i="1"/>
  <c r="AB629" i="1"/>
  <c r="N630" i="1"/>
  <c r="AB630" i="1"/>
  <c r="N631" i="1"/>
  <c r="AB631" i="1"/>
  <c r="N632" i="1"/>
  <c r="AB632" i="1"/>
  <c r="N633" i="1"/>
  <c r="AB633" i="1"/>
  <c r="N634" i="1"/>
  <c r="AB634" i="1"/>
  <c r="N635" i="1"/>
  <c r="AB635" i="1"/>
  <c r="N636" i="1"/>
  <c r="AB636" i="1"/>
  <c r="N637" i="1"/>
  <c r="AB637" i="1"/>
  <c r="M638" i="1"/>
  <c r="AB638" i="1"/>
  <c r="M639" i="1"/>
  <c r="N639" i="1"/>
  <c r="AB639" i="1"/>
  <c r="M640" i="1"/>
  <c r="N640" i="1"/>
  <c r="AB640" i="1"/>
  <c r="N641" i="1"/>
  <c r="AB641" i="1"/>
  <c r="M642" i="1"/>
  <c r="N642" i="1"/>
  <c r="AB642" i="1"/>
  <c r="M643" i="1"/>
  <c r="N643" i="1"/>
  <c r="AB643" i="1"/>
  <c r="M644" i="1"/>
  <c r="N644" i="1"/>
  <c r="AB644" i="1"/>
  <c r="N645" i="1"/>
  <c r="AB645" i="1"/>
  <c r="N646" i="1"/>
  <c r="AB646" i="1"/>
  <c r="N647" i="1"/>
  <c r="AB647" i="1"/>
  <c r="H648" i="1"/>
  <c r="N648" i="1"/>
  <c r="AB648" i="1"/>
  <c r="H649" i="1"/>
  <c r="N649" i="1"/>
  <c r="AB649" i="1"/>
  <c r="L650" i="1"/>
  <c r="N650" i="1"/>
  <c r="AB650" i="1"/>
  <c r="N651" i="1"/>
  <c r="AB651" i="1"/>
  <c r="N652" i="1"/>
  <c r="AB652" i="1"/>
  <c r="N653" i="1"/>
  <c r="AB653" i="1"/>
  <c r="N654" i="1"/>
  <c r="AB654" i="1"/>
  <c r="N655" i="1"/>
  <c r="AB655" i="1"/>
  <c r="N656" i="1"/>
  <c r="AB656" i="1"/>
  <c r="N657" i="1"/>
  <c r="AB657" i="1"/>
  <c r="H658" i="1"/>
  <c r="N658" i="1"/>
  <c r="AB658" i="1"/>
  <c r="H659" i="1"/>
  <c r="N659" i="1"/>
  <c r="AB659" i="1"/>
  <c r="L660" i="1"/>
  <c r="N660" i="1"/>
  <c r="AB660" i="1"/>
  <c r="L661" i="1"/>
  <c r="N661" i="1"/>
  <c r="AB661" i="1"/>
  <c r="M662" i="1"/>
  <c r="N662" i="1"/>
  <c r="AB662" i="1"/>
  <c r="N663" i="1"/>
  <c r="AB663" i="1"/>
  <c r="N664" i="1"/>
  <c r="AB664" i="1"/>
  <c r="N665" i="1"/>
  <c r="AB665" i="1"/>
  <c r="N666" i="1"/>
  <c r="AB666" i="1"/>
  <c r="N667" i="1"/>
  <c r="AB667" i="1"/>
  <c r="L668" i="1"/>
  <c r="N668" i="1"/>
  <c r="AB668" i="1"/>
  <c r="N669" i="1"/>
  <c r="AB669" i="1"/>
  <c r="N670" i="1"/>
  <c r="AB670" i="1"/>
  <c r="C671" i="1"/>
  <c r="H671" i="1"/>
  <c r="AB671" i="1"/>
  <c r="C672" i="1"/>
  <c r="H672" i="1"/>
  <c r="N672" i="1"/>
  <c r="AB672" i="1"/>
  <c r="C673" i="1"/>
  <c r="H673" i="1"/>
  <c r="N673" i="1"/>
  <c r="AB673" i="1"/>
  <c r="C674" i="1"/>
  <c r="H674" i="1"/>
  <c r="N674" i="1"/>
  <c r="AB674" i="1"/>
  <c r="C675" i="1"/>
  <c r="N675" i="1"/>
  <c r="AB675" i="1"/>
  <c r="N676" i="1"/>
  <c r="AB676" i="1"/>
  <c r="C677" i="1"/>
  <c r="N677" i="1"/>
  <c r="AB677" i="1"/>
  <c r="N678" i="1"/>
  <c r="AB678" i="1"/>
  <c r="N679" i="1"/>
  <c r="AB679" i="1"/>
  <c r="N680" i="1"/>
  <c r="AB680" i="1"/>
  <c r="AB681" i="1"/>
  <c r="N682" i="1"/>
  <c r="AB682" i="1"/>
  <c r="N683" i="1"/>
  <c r="AB683" i="1"/>
  <c r="N684" i="1"/>
  <c r="AB684" i="1"/>
  <c r="C685" i="1"/>
  <c r="H685" i="1"/>
  <c r="N685" i="1"/>
  <c r="AB685" i="1"/>
  <c r="N686" i="1"/>
  <c r="AB686" i="1"/>
  <c r="N687" i="1"/>
  <c r="AB687" i="1"/>
  <c r="N688" i="1"/>
  <c r="AB688" i="1"/>
  <c r="M689" i="1"/>
  <c r="N689" i="1"/>
  <c r="AB689" i="1"/>
  <c r="M690" i="1"/>
  <c r="N690" i="1"/>
  <c r="AB690" i="1"/>
  <c r="N691" i="1"/>
  <c r="AB691" i="1"/>
  <c r="H692" i="1"/>
  <c r="N692" i="1"/>
  <c r="AB692" i="1"/>
  <c r="N693" i="1"/>
  <c r="AB693" i="1"/>
  <c r="N694" i="1"/>
  <c r="AB694" i="1"/>
  <c r="N695" i="1"/>
  <c r="AB695" i="1"/>
  <c r="H696" i="1"/>
  <c r="N696" i="1"/>
  <c r="AB696" i="1"/>
  <c r="N697" i="1"/>
  <c r="AB697" i="1"/>
  <c r="H698" i="1"/>
  <c r="N698" i="1"/>
  <c r="AB698" i="1"/>
  <c r="N699" i="1"/>
  <c r="AB699" i="1"/>
  <c r="N700" i="1"/>
  <c r="AB700" i="1"/>
  <c r="H701" i="1"/>
  <c r="N701" i="1"/>
  <c r="AB701" i="1"/>
  <c r="N702" i="1"/>
  <c r="AB702" i="1"/>
  <c r="N703" i="1"/>
  <c r="AB703" i="1"/>
  <c r="N704" i="1"/>
  <c r="AB704" i="1"/>
  <c r="C705" i="1"/>
  <c r="L705" i="1"/>
  <c r="N705" i="1"/>
  <c r="AB705" i="1"/>
  <c r="C706" i="1"/>
  <c r="L706" i="1"/>
  <c r="N706" i="1"/>
  <c r="AB706" i="1"/>
  <c r="N707" i="1"/>
  <c r="AB707" i="1"/>
  <c r="N708" i="1"/>
  <c r="AB708" i="1"/>
  <c r="N709" i="1"/>
  <c r="AB709" i="1"/>
  <c r="N710" i="1"/>
  <c r="AB710" i="1"/>
  <c r="N711" i="1"/>
  <c r="AB711" i="1"/>
  <c r="N712" i="1"/>
  <c r="AB712" i="1"/>
  <c r="C713" i="1"/>
  <c r="H713" i="1"/>
  <c r="N713" i="1"/>
  <c r="AB713" i="1"/>
  <c r="C714" i="1"/>
  <c r="L714" i="1"/>
  <c r="N714" i="1"/>
  <c r="AB714" i="1"/>
  <c r="N715" i="1"/>
  <c r="AB715" i="1"/>
  <c r="N716" i="1"/>
  <c r="AB716" i="1"/>
  <c r="N717" i="1"/>
  <c r="AB717" i="1"/>
  <c r="C718" i="1"/>
  <c r="L718" i="1"/>
  <c r="N718" i="1"/>
  <c r="AB718" i="1"/>
  <c r="C719" i="1"/>
  <c r="L719" i="1"/>
  <c r="N719" i="1"/>
  <c r="AB719" i="1"/>
  <c r="C720" i="1"/>
  <c r="L720" i="1"/>
  <c r="N720" i="1"/>
  <c r="AB720" i="1"/>
  <c r="H721" i="1"/>
  <c r="N721" i="1"/>
  <c r="AB721" i="1"/>
  <c r="H722" i="1"/>
  <c r="N722" i="1"/>
  <c r="AB722" i="1"/>
  <c r="M723" i="1"/>
  <c r="N723" i="1"/>
  <c r="AB723" i="1"/>
  <c r="C724" i="1"/>
  <c r="H724" i="1"/>
  <c r="N724" i="1"/>
  <c r="AB724" i="1"/>
  <c r="H725" i="1"/>
  <c r="N725" i="1"/>
  <c r="AB725" i="1"/>
  <c r="N726" i="1"/>
  <c r="AB726" i="1"/>
  <c r="C727" i="1"/>
  <c r="L727" i="1"/>
  <c r="N727" i="1"/>
  <c r="AB727" i="1"/>
  <c r="N728" i="1"/>
  <c r="AB728" i="1"/>
  <c r="N729" i="1"/>
  <c r="AB729" i="1"/>
  <c r="L730" i="1"/>
  <c r="N730" i="1"/>
  <c r="AB730" i="1"/>
  <c r="N731" i="1"/>
  <c r="AB731" i="1"/>
  <c r="H732" i="1"/>
  <c r="N732" i="1"/>
  <c r="AB732" i="1"/>
  <c r="N733" i="1"/>
  <c r="AB733" i="1"/>
  <c r="N734" i="1"/>
  <c r="AB734" i="1"/>
  <c r="N735" i="1"/>
  <c r="AB735" i="1"/>
  <c r="N736" i="1"/>
  <c r="AB736" i="1"/>
  <c r="N737" i="1"/>
  <c r="AB737" i="1"/>
  <c r="H738" i="1"/>
  <c r="N738" i="1"/>
  <c r="AB738" i="1"/>
  <c r="L739" i="1"/>
  <c r="N739" i="1"/>
  <c r="AB739" i="1"/>
  <c r="L740" i="1"/>
  <c r="N740" i="1"/>
  <c r="AB740" i="1"/>
  <c r="N741" i="1"/>
  <c r="AB741" i="1"/>
  <c r="L742" i="1"/>
  <c r="N742" i="1"/>
  <c r="AB742" i="1"/>
  <c r="N743" i="1"/>
  <c r="AB743" i="1"/>
  <c r="N744" i="1"/>
  <c r="AB744" i="1"/>
  <c r="L745" i="1"/>
  <c r="N745" i="1"/>
  <c r="AB745" i="1"/>
  <c r="H746" i="1"/>
  <c r="N746" i="1"/>
  <c r="AB746" i="1"/>
  <c r="M747" i="1"/>
  <c r="N747" i="1"/>
  <c r="AB747" i="1"/>
  <c r="N748" i="1"/>
  <c r="AB748" i="1"/>
  <c r="AB749" i="1"/>
  <c r="N750" i="1"/>
  <c r="AB750" i="1"/>
  <c r="N751" i="1"/>
  <c r="AB751" i="1"/>
  <c r="N752" i="1"/>
  <c r="AB752" i="1"/>
  <c r="N753" i="1"/>
  <c r="AB753" i="1"/>
  <c r="L754" i="1"/>
  <c r="N754" i="1"/>
  <c r="AB754" i="1"/>
  <c r="N755" i="1"/>
  <c r="AB755" i="1"/>
  <c r="N756" i="1"/>
  <c r="AB756" i="1"/>
  <c r="L757" i="1"/>
  <c r="N757" i="1"/>
  <c r="AB757" i="1"/>
  <c r="N758" i="1"/>
  <c r="AB758" i="1"/>
  <c r="N759" i="1"/>
  <c r="AB759" i="1"/>
  <c r="L760" i="1"/>
  <c r="N760" i="1"/>
  <c r="AB760" i="1"/>
  <c r="N761" i="1"/>
  <c r="AB761" i="1"/>
  <c r="N762" i="1"/>
  <c r="AB762" i="1"/>
  <c r="N763" i="1"/>
  <c r="AB763" i="1"/>
  <c r="N764" i="1"/>
  <c r="AB764" i="1"/>
  <c r="AB765" i="1"/>
  <c r="C766" i="1"/>
  <c r="N766" i="1"/>
  <c r="AB766" i="1"/>
  <c r="C767" i="1"/>
  <c r="N767" i="1"/>
  <c r="AB767" i="1"/>
  <c r="N768" i="1"/>
  <c r="AB768" i="1"/>
  <c r="N769" i="1"/>
  <c r="AB769" i="1"/>
  <c r="N770" i="1"/>
  <c r="AB770" i="1"/>
  <c r="N771" i="1"/>
  <c r="AB771" i="1"/>
  <c r="L772" i="1"/>
  <c r="N772" i="1"/>
  <c r="AB772" i="1"/>
  <c r="N773" i="1"/>
  <c r="AB773" i="1"/>
  <c r="N774" i="1"/>
  <c r="AB774" i="1"/>
  <c r="N775" i="1"/>
  <c r="AB775" i="1"/>
  <c r="N776" i="1"/>
  <c r="AB776" i="1"/>
  <c r="M777" i="1"/>
  <c r="N777" i="1"/>
  <c r="AB777" i="1"/>
  <c r="N778" i="1"/>
  <c r="AB778" i="1"/>
  <c r="N779" i="1"/>
  <c r="AB779" i="1"/>
  <c r="N780" i="1"/>
  <c r="AB780" i="1"/>
  <c r="C781" i="1"/>
  <c r="H781" i="1"/>
  <c r="N781" i="1"/>
  <c r="AB781" i="1"/>
  <c r="C782" i="1"/>
  <c r="N782" i="1"/>
  <c r="AB782" i="1"/>
  <c r="L783" i="1"/>
  <c r="N783" i="1"/>
  <c r="AB783" i="1"/>
  <c r="C784" i="1"/>
  <c r="N784" i="1"/>
  <c r="AB784" i="1"/>
  <c r="M785" i="1"/>
  <c r="N785" i="1"/>
  <c r="AB785" i="1"/>
  <c r="C786" i="1"/>
  <c r="H786" i="1"/>
  <c r="AB786" i="1"/>
  <c r="H787" i="1"/>
  <c r="N787" i="1"/>
  <c r="AB787" i="1"/>
  <c r="H788" i="1"/>
  <c r="N788" i="1"/>
  <c r="AB788" i="1"/>
  <c r="H789" i="1"/>
  <c r="N789" i="1"/>
  <c r="AB789" i="1"/>
  <c r="H790" i="1"/>
  <c r="N790" i="1"/>
  <c r="AB790" i="1"/>
  <c r="H791" i="1"/>
  <c r="N791" i="1"/>
  <c r="AB791" i="1"/>
  <c r="H792" i="1"/>
  <c r="N792" i="1"/>
  <c r="AB792" i="1"/>
  <c r="H793" i="1"/>
  <c r="N793" i="1"/>
  <c r="AB793" i="1"/>
  <c r="N794" i="1"/>
  <c r="AB794" i="1"/>
  <c r="L795" i="1"/>
  <c r="N795" i="1"/>
  <c r="AB795" i="1"/>
  <c r="N796" i="1"/>
  <c r="AB796" i="1"/>
  <c r="N797" i="1"/>
  <c r="AB797" i="1"/>
  <c r="C798" i="1"/>
  <c r="H798" i="1"/>
  <c r="N798" i="1"/>
  <c r="AB798" i="1"/>
  <c r="H799" i="1"/>
  <c r="N799" i="1"/>
  <c r="AB799" i="1"/>
  <c r="H800" i="1"/>
  <c r="N800" i="1"/>
  <c r="AB800" i="1"/>
  <c r="H801" i="1"/>
  <c r="N801" i="1"/>
  <c r="AB801" i="1"/>
  <c r="H802" i="1"/>
  <c r="N802" i="1"/>
  <c r="AB802" i="1"/>
  <c r="H803" i="1"/>
  <c r="N803" i="1"/>
  <c r="AB803" i="1"/>
  <c r="H804" i="1"/>
  <c r="N804" i="1"/>
  <c r="AB804" i="1"/>
  <c r="N805" i="1"/>
  <c r="AB805" i="1"/>
  <c r="N806" i="1"/>
  <c r="AB806" i="1"/>
  <c r="N807" i="1"/>
  <c r="AB807" i="1"/>
  <c r="N808" i="1"/>
  <c r="AB808" i="1"/>
  <c r="N809" i="1"/>
  <c r="AB809" i="1"/>
  <c r="N810" i="1"/>
  <c r="AB810" i="1"/>
  <c r="N811" i="1"/>
  <c r="AB811" i="1"/>
  <c r="N812" i="1"/>
  <c r="AB812" i="1"/>
  <c r="N813" i="1"/>
  <c r="AB813" i="1"/>
  <c r="N814" i="1"/>
  <c r="AB814" i="1"/>
  <c r="N815" i="1"/>
  <c r="AB815" i="1"/>
  <c r="N816" i="1"/>
  <c r="AB816" i="1"/>
  <c r="N817" i="1"/>
  <c r="AB817" i="1"/>
  <c r="N818" i="1"/>
  <c r="AB818" i="1"/>
  <c r="N819" i="1"/>
  <c r="AB819" i="1"/>
  <c r="N820" i="1"/>
  <c r="AB820" i="1"/>
  <c r="N821" i="1"/>
  <c r="AB821" i="1"/>
  <c r="N822" i="1"/>
  <c r="AB822" i="1"/>
  <c r="H823" i="1"/>
  <c r="N823" i="1"/>
  <c r="AB823" i="1"/>
  <c r="N824" i="1"/>
  <c r="AB824" i="1"/>
  <c r="H825" i="1"/>
  <c r="N825" i="1"/>
  <c r="AB825" i="1"/>
  <c r="H826" i="1"/>
  <c r="N826" i="1"/>
  <c r="H827" i="1"/>
  <c r="N827" i="1"/>
  <c r="N828" i="1"/>
  <c r="H829" i="1"/>
  <c r="N829" i="1"/>
  <c r="H830" i="1"/>
  <c r="N830" i="1"/>
  <c r="N831" i="1"/>
  <c r="N832" i="1"/>
  <c r="N833" i="1"/>
  <c r="N834" i="1"/>
  <c r="L835" i="1"/>
  <c r="N835" i="1"/>
  <c r="AB835" i="1"/>
  <c r="L836" i="1"/>
  <c r="N836" i="1"/>
  <c r="L837" i="1"/>
  <c r="N837" i="1"/>
  <c r="N838" i="1"/>
  <c r="N839" i="1"/>
  <c r="N840" i="1"/>
  <c r="H841" i="1"/>
  <c r="N841" i="1"/>
  <c r="AB841" i="1"/>
  <c r="N842" i="1"/>
  <c r="N843" i="1"/>
  <c r="N844" i="1"/>
  <c r="N845" i="1"/>
  <c r="N846" i="1"/>
  <c r="N847" i="1"/>
  <c r="L848" i="1"/>
  <c r="N848" i="1"/>
  <c r="AB848" i="1"/>
  <c r="N849" i="1"/>
  <c r="AB849" i="1"/>
  <c r="N850" i="1"/>
  <c r="AB850" i="1"/>
  <c r="N851" i="1"/>
  <c r="AB851" i="1"/>
  <c r="H852" i="1"/>
  <c r="N852" i="1"/>
  <c r="AB852" i="1"/>
  <c r="N853" i="1"/>
  <c r="AB853" i="1"/>
  <c r="N854" i="1"/>
  <c r="AB854" i="1"/>
  <c r="N855" i="1"/>
  <c r="AB855" i="1"/>
  <c r="N856" i="1"/>
  <c r="AB856" i="1"/>
  <c r="C857" i="1"/>
  <c r="N857" i="1"/>
  <c r="AB857" i="1"/>
  <c r="N858" i="1"/>
  <c r="AB858" i="1"/>
  <c r="N859" i="1"/>
  <c r="AB859" i="1"/>
  <c r="N860" i="1"/>
  <c r="AB860" i="1"/>
  <c r="N861" i="1"/>
  <c r="AB861" i="1"/>
  <c r="N862" i="1"/>
  <c r="AB862" i="1"/>
  <c r="N863" i="1"/>
  <c r="AB863" i="1"/>
  <c r="N864" i="1"/>
  <c r="AB864" i="1"/>
  <c r="N865" i="1"/>
  <c r="AB865" i="1"/>
  <c r="N866" i="1"/>
  <c r="AB866" i="1"/>
  <c r="N867" i="1"/>
  <c r="AB867" i="1"/>
  <c r="N868" i="1"/>
  <c r="AB868" i="1"/>
  <c r="N869" i="1"/>
  <c r="AB869" i="1"/>
  <c r="N870" i="1"/>
  <c r="AB870" i="1"/>
  <c r="N871" i="1"/>
  <c r="AB871" i="1"/>
  <c r="N872" i="1"/>
  <c r="AB872" i="1"/>
  <c r="N873" i="1"/>
  <c r="AB873" i="1"/>
  <c r="N874" i="1"/>
  <c r="N875" i="1"/>
  <c r="AB875" i="1"/>
  <c r="N876" i="1"/>
  <c r="AB876" i="1"/>
  <c r="N877" i="1"/>
  <c r="AB877" i="1"/>
  <c r="N878" i="1"/>
  <c r="AB878" i="1"/>
  <c r="C879" i="1"/>
  <c r="N879" i="1"/>
  <c r="AB879" i="1"/>
  <c r="C880" i="1"/>
  <c r="N880" i="1"/>
  <c r="AB880" i="1"/>
  <c r="H881" i="1"/>
  <c r="N881" i="1"/>
  <c r="H882" i="1"/>
  <c r="N882" i="1"/>
  <c r="H883" i="1"/>
  <c r="N883" i="1"/>
  <c r="H884" i="1"/>
  <c r="N884" i="1"/>
  <c r="AB884" i="1"/>
  <c r="H885" i="1"/>
  <c r="N885" i="1"/>
  <c r="AB885" i="1"/>
  <c r="H886" i="1"/>
  <c r="N886" i="1"/>
  <c r="N887" i="1"/>
  <c r="AB887" i="1"/>
  <c r="N888" i="1"/>
  <c r="AB888" i="1"/>
  <c r="N889" i="1"/>
  <c r="AB889" i="1"/>
  <c r="N890" i="1"/>
  <c r="AB890" i="1"/>
  <c r="N891" i="1"/>
  <c r="AB891" i="1"/>
  <c r="N892" i="1"/>
  <c r="AB892" i="1"/>
  <c r="N893" i="1"/>
  <c r="AB893" i="1"/>
  <c r="N894" i="1"/>
  <c r="AB894" i="1"/>
  <c r="N895" i="1"/>
  <c r="AB895" i="1"/>
  <c r="N896" i="1"/>
  <c r="AB896" i="1"/>
  <c r="N897" i="1"/>
  <c r="AB897" i="1"/>
  <c r="N898" i="1"/>
  <c r="AB898" i="1"/>
  <c r="N899" i="1"/>
  <c r="AB899" i="1"/>
  <c r="N900" i="1"/>
  <c r="AB900" i="1"/>
  <c r="C901" i="1"/>
  <c r="N901" i="1"/>
  <c r="AB901" i="1"/>
  <c r="N902" i="1"/>
  <c r="AB902" i="1"/>
  <c r="N903" i="1"/>
  <c r="AB903" i="1"/>
  <c r="N904" i="1"/>
  <c r="AB904" i="1"/>
</calcChain>
</file>

<file path=xl/sharedStrings.xml><?xml version="1.0" encoding="utf-8"?>
<sst xmlns="http://schemas.openxmlformats.org/spreadsheetml/2006/main" count="29686" uniqueCount="911">
  <si>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</si>
  <si>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</si>
  <si>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</si>
  <si>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</si>
  <si>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</si>
  <si>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</si>
  <si>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</si>
  <si>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</si>
  <si>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</si>
  <si>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</si>
  <si>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</si>
  <si>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</si>
  <si>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</si>
  <si>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</si>
  <si>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</si>
  <si>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</si>
  <si>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</si>
  <si>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</si>
  <si>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</si>
  <si>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</si>
  <si>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</si>
  <si>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</si>
  <si>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</si>
  <si>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</si>
  <si>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</si>
  <si>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</si>
  <si>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</si>
  <si>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</si>
  <si>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</si>
  <si>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</si>
  <si>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</si>
  <si>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</si>
  <si>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</si>
  <si>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</si>
  <si>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</si>
  <si>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</si>
  <si>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</si>
  <si>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</si>
  <si>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</si>
  <si>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</si>
  <si>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</si>
  <si>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</si>
  <si>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</si>
  <si>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</si>
  <si>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</si>
  <si>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</si>
  <si>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</si>
  <si>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</si>
  <si>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</si>
  <si>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</si>
  <si>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</si>
  <si>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</si>
  <si>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</si>
  <si>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</si>
  <si>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</si>
  <si>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</si>
  <si>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GOVERNMENT</t>
  </si>
  <si>
    <t>US GOVT - ELP</t>
  </si>
  <si>
    <t>Period 14</t>
  </si>
  <si>
    <t>SNOVER, CORY</t>
  </si>
  <si>
    <t>E001</t>
  </si>
  <si>
    <t>N/A</t>
  </si>
  <si>
    <t>D3</t>
  </si>
  <si>
    <t>M, T, W, H, F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</si>
  <si>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</si>
  <si>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</si>
  <si>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</si>
  <si>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</si>
  <si>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</si>
  <si>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</si>
  <si>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</si>
  <si>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A - Web-based/Internet-based Course</t>
  </si>
  <si>
    <t>V - Local</t>
  </si>
  <si>
    <t>O - Certified - appointed to teach out-of-field</t>
  </si>
  <si>
    <t>D - Secondary class - certified gen ed tch has not demonstrated subj-matter knowledge</t>
  </si>
  <si>
    <t>N - No</t>
  </si>
  <si>
    <t>Z - Not Applicable</t>
  </si>
  <si>
    <t>A - Exempt: College degree at the associate in applied science level or higher.</t>
  </si>
  <si>
    <t>US GOVT HON - CAICC</t>
  </si>
  <si>
    <t>Period 05</t>
  </si>
  <si>
    <t>BREEDLOVE, FRANKIE</t>
  </si>
  <si>
    <t>C007</t>
  </si>
  <si>
    <t>C7</t>
  </si>
  <si>
    <t>Semester 2</t>
  </si>
  <si>
    <t>Weighted</t>
  </si>
  <si>
    <t>Halfweight</t>
  </si>
  <si>
    <t>C - Co-teaching</t>
  </si>
  <si>
    <t>H - Honors</t>
  </si>
  <si>
    <t>Period 04</t>
  </si>
  <si>
    <t>HEINRICH, LESLEY</t>
  </si>
  <si>
    <t>C008</t>
  </si>
  <si>
    <t>C10</t>
  </si>
  <si>
    <t>B - Has training</t>
  </si>
  <si>
    <t>Period 02</t>
  </si>
  <si>
    <t>N002</t>
  </si>
  <si>
    <t>AMERICAN HISTORY</t>
  </si>
  <si>
    <t>US HIST - BLIS</t>
  </si>
  <si>
    <t>B001</t>
  </si>
  <si>
    <t>C6</t>
  </si>
  <si>
    <t>Full Year</t>
  </si>
  <si>
    <t>G - Other</t>
  </si>
  <si>
    <t>Period 06</t>
  </si>
  <si>
    <t>FREED, GAREN</t>
  </si>
  <si>
    <t>B002</t>
  </si>
  <si>
    <t>C8</t>
  </si>
  <si>
    <t>US HIST - ELP</t>
  </si>
  <si>
    <t>E002</t>
  </si>
  <si>
    <t>E003</t>
  </si>
  <si>
    <t>US HIST - FAME</t>
  </si>
  <si>
    <t>F001</t>
  </si>
  <si>
    <t>F002</t>
  </si>
  <si>
    <t>US HIST - STEAM</t>
  </si>
  <si>
    <t>O002</t>
  </si>
  <si>
    <t>US HIST - SHARE</t>
  </si>
  <si>
    <t>S001</t>
  </si>
  <si>
    <t>Period 03</t>
  </si>
  <si>
    <t>S005</t>
  </si>
  <si>
    <t>ECONOMICS</t>
  </si>
  <si>
    <t>AP MICROECON - Mix</t>
  </si>
  <si>
    <t>MELVIN, JOEL</t>
  </si>
  <si>
    <t>M001</t>
  </si>
  <si>
    <t>C11</t>
  </si>
  <si>
    <t>Elective</t>
  </si>
  <si>
    <t>AP HUMAN GEOG - BLIS</t>
  </si>
  <si>
    <t>A002</t>
  </si>
  <si>
    <t>A003</t>
  </si>
  <si>
    <t>Period 01</t>
  </si>
  <si>
    <t>AVID 1 - V</t>
  </si>
  <si>
    <t>DENTON, RUSSELL</t>
  </si>
  <si>
    <t>V002</t>
  </si>
  <si>
    <t>PA2</t>
  </si>
  <si>
    <t>I - Certified/Licensed in field being taught</t>
  </si>
  <si>
    <t>Z - Course is not a core academic subject</t>
  </si>
  <si>
    <t>AVID 2 - V</t>
  </si>
  <si>
    <t>H1</t>
  </si>
  <si>
    <t>AVID 3 - V</t>
  </si>
  <si>
    <t>F7</t>
  </si>
  <si>
    <t>AVID 4 - V</t>
  </si>
  <si>
    <t>INTENS READ - R180N</t>
  </si>
  <si>
    <t>JAKUBZAK, JENNIFER</t>
  </si>
  <si>
    <t>R001</t>
  </si>
  <si>
    <t>15007A</t>
  </si>
  <si>
    <t>PD7A</t>
  </si>
  <si>
    <t>Y - Yes</t>
  </si>
  <si>
    <t>INTENS READ - R180T</t>
  </si>
  <si>
    <t>R002</t>
  </si>
  <si>
    <t>JOURN 2 - News</t>
  </si>
  <si>
    <t>GORDON, WALTER</t>
  </si>
  <si>
    <t>N001</t>
  </si>
  <si>
    <t>PA5</t>
  </si>
  <si>
    <t>JOURN 2 - Yearbook</t>
  </si>
  <si>
    <t>Period 07</t>
  </si>
  <si>
    <t>ALIBERTO, KYLIE</t>
  </si>
  <si>
    <t>Y001</t>
  </si>
  <si>
    <t>B1</t>
  </si>
  <si>
    <t>JOURN 3 - News</t>
  </si>
  <si>
    <t>JOURN 3 - Yearbook</t>
  </si>
  <si>
    <t>JOURN 4 - News</t>
  </si>
  <si>
    <t>JOURN 4 - Yearbook</t>
  </si>
  <si>
    <t>LAW STUDIES - Mix</t>
  </si>
  <si>
    <t>M002</t>
  </si>
  <si>
    <t>M003</t>
  </si>
  <si>
    <t>MC LEAD ED 1 - BLIS</t>
  </si>
  <si>
    <t>PA4</t>
  </si>
  <si>
    <t>B003</t>
  </si>
  <si>
    <t>B004</t>
  </si>
  <si>
    <t>B005</t>
  </si>
  <si>
    <t>MC LEAD ED 2 - BLIS</t>
  </si>
  <si>
    <t>KUMAGAI, KIRK</t>
  </si>
  <si>
    <t>MC LEAD ED 3 - BLIS</t>
  </si>
  <si>
    <t>F003</t>
  </si>
  <si>
    <t>F004</t>
  </si>
  <si>
    <t>F005</t>
  </si>
  <si>
    <t>MC LEAD ED 4 - BLIS</t>
  </si>
  <si>
    <t>COURT PROCED - BLIS</t>
  </si>
  <si>
    <t>CRIT THINK ST SKLS - 2</t>
  </si>
  <si>
    <t>Period 03A</t>
  </si>
  <si>
    <t>KESSINGER, JAN</t>
  </si>
  <si>
    <t>CL10</t>
  </si>
  <si>
    <t>ECPC</t>
  </si>
  <si>
    <t>H</t>
  </si>
  <si>
    <t>09 - Other Facility operated by other agency</t>
  </si>
  <si>
    <t>CRIT THINK ST SKLS - 1</t>
  </si>
  <si>
    <t>Period 01A</t>
  </si>
  <si>
    <t>CL50</t>
  </si>
  <si>
    <t>W</t>
  </si>
  <si>
    <t>RICH, KELLY</t>
  </si>
  <si>
    <t>SE10</t>
  </si>
  <si>
    <t>ECPS</t>
  </si>
  <si>
    <t>T</t>
  </si>
  <si>
    <t>DEV LANG ARTS ESOL - 1</t>
  </si>
  <si>
    <t>SALVO, KELLY</t>
  </si>
  <si>
    <t>AD4</t>
  </si>
  <si>
    <t>DEV LANG ARTS ESOL - 2</t>
  </si>
  <si>
    <t>DEV LANG ARTS ESOL - 3</t>
  </si>
  <si>
    <t>DRIVER ED CLASS/LAB - 1</t>
  </si>
  <si>
    <t>PD11</t>
  </si>
  <si>
    <t>DRIVER ED CLASS/LAB - 2</t>
  </si>
  <si>
    <t>GLOBAL STUDIES - CAICC</t>
  </si>
  <si>
    <t>C001</t>
  </si>
  <si>
    <t>C002</t>
  </si>
  <si>
    <t>C005</t>
  </si>
  <si>
    <t>PSYCH 1 - OC</t>
  </si>
  <si>
    <t>RODRIGUEZ, DIANNE</t>
  </si>
  <si>
    <t>C9</t>
  </si>
  <si>
    <t>WATKINS, PRINCESS</t>
  </si>
  <si>
    <t>O003</t>
  </si>
  <si>
    <t>E2</t>
  </si>
  <si>
    <t>O004</t>
  </si>
  <si>
    <t>O005</t>
  </si>
  <si>
    <t>O007</t>
  </si>
  <si>
    <t>O008</t>
  </si>
  <si>
    <t>O009</t>
  </si>
  <si>
    <t>O010</t>
  </si>
  <si>
    <t>O011</t>
  </si>
  <si>
    <t>O012</t>
  </si>
  <si>
    <t>SEMANTICS-LOGIC HON - OC</t>
  </si>
  <si>
    <t>BALCOMBE, ELIZABETH</t>
  </si>
  <si>
    <t>O001</t>
  </si>
  <si>
    <t>D2</t>
  </si>
  <si>
    <t>PRACTICAL ARTS</t>
  </si>
  <si>
    <t>TV PRODUCTION 1 - FAME</t>
  </si>
  <si>
    <t>JOURN 1 - Yearbook</t>
  </si>
  <si>
    <t>SOCIOLOGY - STEAM</t>
  </si>
  <si>
    <t>PERS,CAR,SCH DEV 1 - 1</t>
  </si>
  <si>
    <t>Period 02A</t>
  </si>
  <si>
    <t>CL20</t>
  </si>
  <si>
    <t>CL30</t>
  </si>
  <si>
    <t>PERS,CAR,SCH DEV 1 - 2</t>
  </si>
  <si>
    <t>CL40</t>
  </si>
  <si>
    <t>CL60</t>
  </si>
  <si>
    <t>SE20</t>
  </si>
  <si>
    <t>SE30</t>
  </si>
  <si>
    <t>SE40</t>
  </si>
  <si>
    <t>SE50</t>
  </si>
  <si>
    <t>SE60</t>
  </si>
  <si>
    <t>HALL, ALICE</t>
  </si>
  <si>
    <t>TS10</t>
  </si>
  <si>
    <t>ECPT</t>
  </si>
  <si>
    <t>TS20</t>
  </si>
  <si>
    <t>TS30</t>
  </si>
  <si>
    <t>TS40</t>
  </si>
  <si>
    <t>TS50</t>
  </si>
  <si>
    <t>TS60</t>
  </si>
  <si>
    <t>LEAD TECNQS          - 1</t>
  </si>
  <si>
    <t>Period 05A</t>
  </si>
  <si>
    <t>CL11</t>
  </si>
  <si>
    <t>M</t>
  </si>
  <si>
    <t>Period 06A</t>
  </si>
  <si>
    <t>CL22</t>
  </si>
  <si>
    <t>Period 07A</t>
  </si>
  <si>
    <t>CL33</t>
  </si>
  <si>
    <t>LEAD TECNQS          - 2</t>
  </si>
  <si>
    <t>CL44</t>
  </si>
  <si>
    <t>CL55</t>
  </si>
  <si>
    <t>CL66</t>
  </si>
  <si>
    <t>Period 04A</t>
  </si>
  <si>
    <t>CL77</t>
  </si>
  <si>
    <t>SE11</t>
  </si>
  <si>
    <t>SE22</t>
  </si>
  <si>
    <t>SE33</t>
  </si>
  <si>
    <t>SE44</t>
  </si>
  <si>
    <t>SE55</t>
  </si>
  <si>
    <t>SE66</t>
  </si>
  <si>
    <t>TS11</t>
  </si>
  <si>
    <t>TS22</t>
  </si>
  <si>
    <t>TS33</t>
  </si>
  <si>
    <t>TS44</t>
  </si>
  <si>
    <t>TS55</t>
  </si>
  <si>
    <t>TS66</t>
  </si>
  <si>
    <t>TS77</t>
  </si>
  <si>
    <t>ENGLISH</t>
  </si>
  <si>
    <t>PRE-AICE ENG LANG IG - RAICE</t>
  </si>
  <si>
    <t>A001</t>
  </si>
  <si>
    <t>D7</t>
  </si>
  <si>
    <t>ENG 1 - RBLIS</t>
  </si>
  <si>
    <t>ENG 1 - RCAICC</t>
  </si>
  <si>
    <t>ENG 1 - RFAME</t>
  </si>
  <si>
    <t>E1</t>
  </si>
  <si>
    <t>ENG 1 - RSHARE</t>
  </si>
  <si>
    <t>PD2</t>
  </si>
  <si>
    <t>S002</t>
  </si>
  <si>
    <t>ENG 1 THROUGH ESOL - Mix</t>
  </si>
  <si>
    <t>AD2</t>
  </si>
  <si>
    <t>ENG 2 - RBLIS</t>
  </si>
  <si>
    <t>ENG 2 - RCAICC</t>
  </si>
  <si>
    <t>ENG 2 - RFAME</t>
  </si>
  <si>
    <t>BOULEY, RENEE</t>
  </si>
  <si>
    <t>D5</t>
  </si>
  <si>
    <t>ENG 2 - RSHARE</t>
  </si>
  <si>
    <t>S003</t>
  </si>
  <si>
    <t>S004</t>
  </si>
  <si>
    <t>ENG 2 THROUGH ESOL - Mix</t>
  </si>
  <si>
    <t>ENG 3 - BLIS</t>
  </si>
  <si>
    <t>ENG 3 - CAICC</t>
  </si>
  <si>
    <t>PIERRET, GEOFFREY</t>
  </si>
  <si>
    <t>PD3</t>
  </si>
  <si>
    <t>ENG 3 - FAME</t>
  </si>
  <si>
    <t>ENG 3 - STEAM</t>
  </si>
  <si>
    <t>T010</t>
  </si>
  <si>
    <t>T002</t>
  </si>
  <si>
    <t>ENG 3 - SHARE</t>
  </si>
  <si>
    <t>ENG 3 THROUGH ESOL - Mix</t>
  </si>
  <si>
    <t>ENG 4 THROUGH ESOL - Mix</t>
  </si>
  <si>
    <t>ENG HON 1 - RCAICC</t>
  </si>
  <si>
    <t>KATZ, LINDSAY</t>
  </si>
  <si>
    <t>F8</t>
  </si>
  <si>
    <t>ENG HON 1 - RSTEAM</t>
  </si>
  <si>
    <t>ENG HON 1 - RSHARE</t>
  </si>
  <si>
    <t>FINE ARTS</t>
  </si>
  <si>
    <t>AP STUDIO/2-D - F</t>
  </si>
  <si>
    <t>BURKEY, CLAYTON</t>
  </si>
  <si>
    <t>G5</t>
  </si>
  <si>
    <t>2-D STUDIO ART 1 - FAME</t>
  </si>
  <si>
    <t>3-D STUDIO ART 1 - FAME</t>
  </si>
  <si>
    <t>BAND 3 - FAME</t>
  </si>
  <si>
    <t>Band</t>
  </si>
  <si>
    <t>BAND 4 - FAME</t>
  </si>
  <si>
    <t>BAND 5 HON - FAME</t>
  </si>
  <si>
    <t>BAND 6 HON - FAME</t>
  </si>
  <si>
    <t>CHORUS 3 - FAME</t>
  </si>
  <si>
    <t>HINZMAN, DUSTIN</t>
  </si>
  <si>
    <t>VRM Choral</t>
  </si>
  <si>
    <t>CHORUS 4 - FAME</t>
  </si>
  <si>
    <t>CHORUS 5 HON - FAME</t>
  </si>
  <si>
    <t>CHORUS 6 HON - FAME</t>
  </si>
  <si>
    <t>CREATIVE PHOTO 1 - FAME</t>
  </si>
  <si>
    <t>CREATIVE PHOTO 2 - F</t>
  </si>
  <si>
    <t>THEATRE 1 - FAME</t>
  </si>
  <si>
    <t>SLOAN, NICHOLAS</t>
  </si>
  <si>
    <t>AUD</t>
  </si>
  <si>
    <t>THEATRE 2 - FAME</t>
  </si>
  <si>
    <t>THEATRE 3 HON - FAME</t>
  </si>
  <si>
    <t>THEATRE 4 HON - FAME</t>
  </si>
  <si>
    <t>TECH THEA DES&amp;PROD 1 - FAME</t>
  </si>
  <si>
    <t>TECH THEA DES&amp;PROD 2 - FAME</t>
  </si>
  <si>
    <t>EURHY 1 - FAME</t>
  </si>
  <si>
    <t>ARGENZIANO, CORINNE</t>
  </si>
  <si>
    <t>GYM</t>
  </si>
  <si>
    <t>Y - Highly Qualified</t>
  </si>
  <si>
    <t>FOREIGN LANGUAGE - ELECTIVE</t>
  </si>
  <si>
    <t>CHINESE 4 HON - F</t>
  </si>
  <si>
    <t>VICKERS, MONNIE</t>
  </si>
  <si>
    <t>D1</t>
  </si>
  <si>
    <t>AP SPANISH LANG &amp; CU - AP</t>
  </si>
  <si>
    <t>PIZANO, JUAN</t>
  </si>
  <si>
    <t>AD1</t>
  </si>
  <si>
    <t>09, 10, 11, 12</t>
  </si>
  <si>
    <t>CHINESE 1 - F</t>
  </si>
  <si>
    <t>CHINESE 2 - F</t>
  </si>
  <si>
    <t>CHINESE 3 HON - F</t>
  </si>
  <si>
    <t>SPANISH 1 - BLIS</t>
  </si>
  <si>
    <t>FLASPOHLER, ELLEN</t>
  </si>
  <si>
    <t>B3</t>
  </si>
  <si>
    <t>F006</t>
  </si>
  <si>
    <t>F007</t>
  </si>
  <si>
    <t>F008</t>
  </si>
  <si>
    <t>SPANISH 2 - F</t>
  </si>
  <si>
    <t>LIEBERZ-AUBRY, VANESSA</t>
  </si>
  <si>
    <t>C1</t>
  </si>
  <si>
    <t>SPANISH 3 HON - BLIS</t>
  </si>
  <si>
    <t>LARGO, ELVIRA</t>
  </si>
  <si>
    <t>B2</t>
  </si>
  <si>
    <t>SPANISH 4 HON - F</t>
  </si>
  <si>
    <t>MATHEMATICS</t>
  </si>
  <si>
    <t>AP CALCULUS AB - STEAM</t>
  </si>
  <si>
    <t>VELARDOCCHIA, ANTHONY</t>
  </si>
  <si>
    <t>C4</t>
  </si>
  <si>
    <t>ALG 2 - CAICC</t>
  </si>
  <si>
    <t>STACHULA, KATHERINE</t>
  </si>
  <si>
    <t>D6</t>
  </si>
  <si>
    <t>ALG 2 - ELP</t>
  </si>
  <si>
    <t>ALG 2 - STEAM</t>
  </si>
  <si>
    <t>STYRZO, WYATT</t>
  </si>
  <si>
    <t>C3</t>
  </si>
  <si>
    <t>PD5</t>
  </si>
  <si>
    <t>ALG 2 HON - CAICC</t>
  </si>
  <si>
    <t>ALG 2 HON - STEAM</t>
  </si>
  <si>
    <t>GEO - CAICC</t>
  </si>
  <si>
    <t>PD8</t>
  </si>
  <si>
    <t>WILLIAMS, AUSTIN</t>
  </si>
  <si>
    <t>E5</t>
  </si>
  <si>
    <t>GEO - ELP</t>
  </si>
  <si>
    <t>E004</t>
  </si>
  <si>
    <t>GEO - STEAM</t>
  </si>
  <si>
    <t>MYERS, ANNA</t>
  </si>
  <si>
    <t>D4</t>
  </si>
  <si>
    <t>LIB ARTS MATH 2 - STEAM</t>
  </si>
  <si>
    <t>C5</t>
  </si>
  <si>
    <t>PD4</t>
  </si>
  <si>
    <t>Math Coll. Readiness - STEAM</t>
  </si>
  <si>
    <t>MYERS, KIMBERLY</t>
  </si>
  <si>
    <t>E6</t>
  </si>
  <si>
    <t>PRE-CALCULUS HON - STEAM</t>
  </si>
  <si>
    <t>PRE-AICE ADD MTH3 IG - AICE</t>
  </si>
  <si>
    <t>MERCHANT, NADEEM</t>
  </si>
  <si>
    <t>C2</t>
  </si>
  <si>
    <t>PRE-AICE MATH 2 IG - AICE</t>
  </si>
  <si>
    <t>A006</t>
  </si>
  <si>
    <t>A008</t>
  </si>
  <si>
    <t>A009</t>
  </si>
  <si>
    <t>NON-CREDIT</t>
  </si>
  <si>
    <t>DUAL ENROLLMENT - 1</t>
  </si>
  <si>
    <t>DUALENR</t>
  </si>
  <si>
    <t>TBA, 2</t>
  </si>
  <si>
    <t>GUID</t>
  </si>
  <si>
    <t>DUAL ENROLLMENT - 2</t>
  </si>
  <si>
    <t>DUAL ENROLLMENT - 3</t>
  </si>
  <si>
    <t>DUAL ENROLLMENT - 4</t>
  </si>
  <si>
    <t>DUAL ENROLLMENT - 5</t>
  </si>
  <si>
    <t>DUAL ENROLLMENT - 6</t>
  </si>
  <si>
    <t>DUAL ENROLLMENT - 7</t>
  </si>
  <si>
    <t>FL Virtual School - 1</t>
  </si>
  <si>
    <t>FLVS000</t>
  </si>
  <si>
    <t>TBA, 1</t>
  </si>
  <si>
    <t>FL Virtual School - 2</t>
  </si>
  <si>
    <t>PINELLAS VIRTUAL SCHOOL - 1</t>
  </si>
  <si>
    <t>PVS0000</t>
  </si>
  <si>
    <t>TBA, 3</t>
  </si>
  <si>
    <t>PINELLAS VIRTUAL SCHOOL - 2</t>
  </si>
  <si>
    <t>HOME SCHOOLED - F</t>
  </si>
  <si>
    <t>HOMESCH</t>
  </si>
  <si>
    <t>TBA, 5</t>
  </si>
  <si>
    <t>PHYSICAL EDUCATION</t>
  </si>
  <si>
    <t>WEIGHT TRAIN 3 - SHARE</t>
  </si>
  <si>
    <t>LANG, PAUL</t>
  </si>
  <si>
    <t>BASKETBALL - SHARE</t>
  </si>
  <si>
    <t>Swimming 1 - SHARE</t>
  </si>
  <si>
    <t>SWONGUER, CARA</t>
  </si>
  <si>
    <t>Gym</t>
  </si>
  <si>
    <t>WEIGHT TRAIN 1 - SHARE</t>
  </si>
  <si>
    <t>BELVIS, KRISTOPHER</t>
  </si>
  <si>
    <t>HOPE - OCSHARE</t>
  </si>
  <si>
    <t>WEIGHT TRAIN 2 - SHARE</t>
  </si>
  <si>
    <t>DIGITAL DESIGN 1 - STEAM</t>
  </si>
  <si>
    <t>CARROLL, JOSHUA</t>
  </si>
  <si>
    <t>G1</t>
  </si>
  <si>
    <t>DIGITAL DESIGN 2 - STEAM</t>
  </si>
  <si>
    <t>MAT &amp; PROCS TECH 1 - STEAM</t>
  </si>
  <si>
    <t>HARPER, NILES</t>
  </si>
  <si>
    <t>PA3</t>
  </si>
  <si>
    <t>MAT &amp; PROCS TECH 2 - STEAM</t>
  </si>
  <si>
    <t>MAT &amp; PROCS TECH 3 - STEAM</t>
  </si>
  <si>
    <t>SCIENCE</t>
  </si>
  <si>
    <t>AP BIO - STEAM</t>
  </si>
  <si>
    <t>REINHART, CATHY</t>
  </si>
  <si>
    <t>E7</t>
  </si>
  <si>
    <t>ANAT PHYSIO HON - STEAM</t>
  </si>
  <si>
    <t>MORRISON, MARIA</t>
  </si>
  <si>
    <t>E8</t>
  </si>
  <si>
    <t>BIO 1 - CAICC</t>
  </si>
  <si>
    <t>WINKOWSKI, JOSEPH</t>
  </si>
  <si>
    <t>F6</t>
  </si>
  <si>
    <t>BIO 1 - STEAM</t>
  </si>
  <si>
    <t>JOSEPH, D</t>
  </si>
  <si>
    <t>F5</t>
  </si>
  <si>
    <t>BIO 1 HON - CAICC</t>
  </si>
  <si>
    <t>BIO 1 HON - STEAM</t>
  </si>
  <si>
    <t>WOOD, SUSAN</t>
  </si>
  <si>
    <t>F2</t>
  </si>
  <si>
    <t>CHEM 1 - STEAM</t>
  </si>
  <si>
    <t>F4</t>
  </si>
  <si>
    <t>BIAS, GIOVANNA</t>
  </si>
  <si>
    <t>F1</t>
  </si>
  <si>
    <t>CHEM 1 HON - CAICC</t>
  </si>
  <si>
    <t>C003</t>
  </si>
  <si>
    <t>CHEM 1 HON - STEAM</t>
  </si>
  <si>
    <t>ENV SCI - STEAM</t>
  </si>
  <si>
    <t>MARSHED, TAMMY</t>
  </si>
  <si>
    <t>F3</t>
  </si>
  <si>
    <t>ERTH/SPA SCI - STEAM</t>
  </si>
  <si>
    <t>D9</t>
  </si>
  <si>
    <t>ERTH/SPA SCI HON - STEAM</t>
  </si>
  <si>
    <t>HORTON, MONICA</t>
  </si>
  <si>
    <t>D8</t>
  </si>
  <si>
    <t>PHYS 1 - STEAM</t>
  </si>
  <si>
    <t>WEBSTER, RICHARD</t>
  </si>
  <si>
    <t>E9</t>
  </si>
  <si>
    <t>PRE-AICE BIO IG - AICE</t>
  </si>
  <si>
    <t>A004</t>
  </si>
  <si>
    <t>VOCATIONAL EDUCATION</t>
  </si>
  <si>
    <t>INTL FIN &amp; LAW - CAICC</t>
  </si>
  <si>
    <t>DIMAGGIO, PAMELA</t>
  </si>
  <si>
    <t>A1</t>
  </si>
  <si>
    <t>MARKETING COOP-OJT - 6</t>
  </si>
  <si>
    <t>MARKETING COOP-OJT - 7</t>
  </si>
  <si>
    <t>MARKETING ESSENTIALS - F</t>
  </si>
  <si>
    <t>NUTRITION &amp; WELLNESS - SHARE</t>
  </si>
  <si>
    <t>PRIN FOOD PREPR - SHARE</t>
  </si>
  <si>
    <t>NEFF, SUSAN</t>
  </si>
  <si>
    <t>PA1</t>
  </si>
  <si>
    <t>ACCT APPL 1 - CAICC</t>
  </si>
  <si>
    <t>INTROD TO INFO TECH - CAICC</t>
  </si>
  <si>
    <t>INTROD TO INFO TECH - Mix</t>
  </si>
  <si>
    <t>WORLD HISTORY</t>
  </si>
  <si>
    <t>WORLD HIST - BLIS</t>
  </si>
  <si>
    <t>WORLD HIST - FAME</t>
  </si>
  <si>
    <t>WORLD HIST - SHARE</t>
  </si>
  <si>
    <t>OC00</t>
  </si>
  <si>
    <t>WORLD HIST - STEAM</t>
  </si>
  <si>
    <t>FRANZEN, JASON</t>
  </si>
  <si>
    <t>15007B</t>
  </si>
  <si>
    <t>PD7B</t>
  </si>
  <si>
    <t>SPECIAL EDUCATION</t>
  </si>
  <si>
    <t>THRP INSTR SPT - F</t>
  </si>
  <si>
    <t>Period 88</t>
  </si>
  <si>
    <t>BERNSTEIN, ANNE</t>
  </si>
  <si>
    <t>F</t>
  </si>
  <si>
    <t>G - Individual or Small Group Instruction</t>
  </si>
  <si>
    <t>BAUMANN, HOLLY</t>
  </si>
  <si>
    <t>F009</t>
  </si>
  <si>
    <t>F010</t>
  </si>
  <si>
    <t>F011</t>
  </si>
  <si>
    <t>F012</t>
  </si>
  <si>
    <t>F013</t>
  </si>
  <si>
    <t>F014</t>
  </si>
  <si>
    <t>EXP CORE COMP: 9-12 - F</t>
  </si>
  <si>
    <t>WHITTINGTON, SARAH</t>
  </si>
  <si>
    <t>LRNG STRATEGIES 9-12 - ESE</t>
  </si>
  <si>
    <t>AD5</t>
  </si>
  <si>
    <t>ENG 4: FL COLL PREP - RBLIS</t>
  </si>
  <si>
    <t>DORT, ANDREA</t>
  </si>
  <si>
    <t>F9</t>
  </si>
  <si>
    <t>ENG 4: FL COLL PREP - RFAME</t>
  </si>
  <si>
    <t>ENG 4: FL COLL PREP - RSHARE</t>
  </si>
  <si>
    <t>AICE ART&amp;DESIGN 1 AS - FAME</t>
  </si>
  <si>
    <t>AICE GEN PAPER AS - RAICE</t>
  </si>
  <si>
    <t>AICE GEN PAPER AS - RMix</t>
  </si>
  <si>
    <t>M004</t>
  </si>
  <si>
    <t>M005</t>
  </si>
  <si>
    <t>AICE MATH 1 AS - AICE</t>
  </si>
  <si>
    <t>AICE GLBL PERSP 1 AS - AICE</t>
  </si>
  <si>
    <t>PRE-AICE CHEM IG - STEAM</t>
  </si>
  <si>
    <t>DUAL ENROLLMENT</t>
  </si>
  <si>
    <t>EXEC INTERN 1 - 1</t>
  </si>
  <si>
    <t>BLACK, MARY</t>
  </si>
  <si>
    <t>EXEC INTERN 2 - 2</t>
  </si>
  <si>
    <t>INTROD TO HOS &amp; TOUR - F</t>
  </si>
  <si>
    <t>EURHY 2 - FAME</t>
  </si>
  <si>
    <t>EURHY 3 - FAME</t>
  </si>
  <si>
    <t>EURHY 4 - FAME</t>
  </si>
  <si>
    <t>SPRTS OFFICIATING - SHARE</t>
  </si>
  <si>
    <t>WATER SAFETY - SHARE</t>
  </si>
  <si>
    <t>PRE-AICE ENG LIT IG - RAICE</t>
  </si>
  <si>
    <t>AICE THINK SKLS 1 AS - AICE</t>
  </si>
  <si>
    <t>FIN CFT STUD ART 1 - F</t>
  </si>
  <si>
    <t>REYBITZ, MARCIA</t>
  </si>
  <si>
    <t>B4</t>
  </si>
  <si>
    <t>2-D STUDIO ART 3 HON - FAME</t>
  </si>
  <si>
    <t>AP STAT - STEAM</t>
  </si>
  <si>
    <t>INTL BUSINESS SYSS - CAICC</t>
  </si>
  <si>
    <t>MANSOUR, MARK</t>
  </si>
  <si>
    <t>A2</t>
  </si>
  <si>
    <t>C004</t>
  </si>
  <si>
    <t>COMPOSITION I - 1</t>
  </si>
  <si>
    <t>ENC1101</t>
  </si>
  <si>
    <t>PHY SCI - STEAM</t>
  </si>
  <si>
    <t>COMPOSITION II - 2</t>
  </si>
  <si>
    <t>ENC1102</t>
  </si>
  <si>
    <t>GAME &amp; SIM FOUND - STEAM</t>
  </si>
  <si>
    <t>ORCH 1 - FAME</t>
  </si>
  <si>
    <t>ST PETE COLLEGE ECP - F</t>
  </si>
  <si>
    <t>SPC0000</t>
  </si>
  <si>
    <t>TBA, 4</t>
  </si>
  <si>
    <t>LEADERSHIP DEVELOPMENT SEMINAR - 2</t>
  </si>
  <si>
    <t>SLS1264</t>
  </si>
  <si>
    <t>CAREER &amp; LIFE PLANNING - 1</t>
  </si>
  <si>
    <t>SLS1301</t>
  </si>
  <si>
    <t>PORT DEV: 3D DES HON - 3D</t>
  </si>
  <si>
    <t>GAME &amp; SIM DSN - STEAM</t>
  </si>
  <si>
    <t>ALG 1 - ELP</t>
  </si>
  <si>
    <t>ALG 1 - STEAM</t>
  </si>
  <si>
    <t>E3</t>
  </si>
  <si>
    <t>PERS,CAR,SCH DEV 2 - Seniors_TA</t>
  </si>
  <si>
    <t>PERS,CAR,SCH DEV 2 - Juniors_TA</t>
  </si>
  <si>
    <t>J001</t>
  </si>
  <si>
    <t>Media</t>
  </si>
  <si>
    <t>J002</t>
  </si>
  <si>
    <t>J003</t>
  </si>
  <si>
    <t>J004</t>
  </si>
  <si>
    <t>J005</t>
  </si>
  <si>
    <t>J006</t>
  </si>
  <si>
    <t>J007</t>
  </si>
  <si>
    <t>MEDIA</t>
  </si>
  <si>
    <t>J008</t>
  </si>
  <si>
    <t>J009</t>
  </si>
  <si>
    <t>J010</t>
  </si>
  <si>
    <t>J011</t>
  </si>
  <si>
    <t>J012</t>
  </si>
  <si>
    <t>J013</t>
  </si>
  <si>
    <t>J014</t>
  </si>
  <si>
    <t>S006</t>
  </si>
  <si>
    <t>S007</t>
  </si>
  <si>
    <t>S008</t>
  </si>
  <si>
    <t>S009</t>
  </si>
  <si>
    <t>S010</t>
  </si>
  <si>
    <t>S011</t>
  </si>
  <si>
    <t>S012</t>
  </si>
  <si>
    <t>S013</t>
  </si>
  <si>
    <t>CPTR TECH TRA TOUR - Mix</t>
  </si>
  <si>
    <t>2-D STUDIO ART 2 - FAME</t>
  </si>
  <si>
    <t>ORCH 2 - FAME</t>
  </si>
  <si>
    <t>AP MUS THEORY - FAME</t>
  </si>
  <si>
    <t>MUS TECH &amp; SO ENG 1 - FAME</t>
  </si>
  <si>
    <t>AEROSPACE TECH 1     - STEAM</t>
  </si>
  <si>
    <t>HARTLEY, DAWN</t>
  </si>
  <si>
    <t>G6</t>
  </si>
  <si>
    <t>VOCAL ENS 1 - FAME</t>
  </si>
  <si>
    <t>VOCAL ENS 2 - FAME</t>
  </si>
  <si>
    <t>VOCAL ENS 3 - FAME</t>
  </si>
  <si>
    <t>VOCAL ENS 4 HON - FAME</t>
  </si>
  <si>
    <t>AICE CHEM 1 AS - AICE</t>
  </si>
  <si>
    <t>AICE ENG LIT 1 AS - AICE</t>
  </si>
  <si>
    <t>AICE PSYCH 1 AS - AICE</t>
  </si>
  <si>
    <t>AICE ECON 1 AS - AICE</t>
  </si>
  <si>
    <t>AICE ENG LANG AS - AICE</t>
  </si>
  <si>
    <t>AICE ENV MGMNT AS - AICE</t>
  </si>
  <si>
    <t>AICE BIO 1 AS - AICE</t>
  </si>
  <si>
    <t>PRE-AICE A&amp;D TD IG - FAME</t>
  </si>
  <si>
    <t>ORCH 4 - FAME</t>
  </si>
  <si>
    <t>PERS,CAR,SCH DEV 3 - OC</t>
  </si>
  <si>
    <t>C006</t>
  </si>
  <si>
    <t>C011</t>
  </si>
  <si>
    <t>METROPOLIS, ELIZABETH</t>
  </si>
  <si>
    <t>C012</t>
  </si>
  <si>
    <t>E4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</si>
  <si>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</si>
  <si>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</si>
  <si>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</si>
  <si>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</si>
  <si>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</si>
  <si>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</si>
  <si>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</si>
  <si>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</si>
  <si>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</si>
  <si>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</si>
  <si>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</si>
  <si>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AICE MA&amp;PR&amp;ST 2 AL - AICE</t>
  </si>
  <si>
    <t>AICE SOCIOLOGY 1 AS - AICE</t>
  </si>
  <si>
    <t>AICE U.S. HIST 1 AS - AICE</t>
  </si>
  <si>
    <t>CONLEY, BRYAN</t>
  </si>
  <si>
    <t>PD6</t>
  </si>
  <si>
    <t>ECON FIN LIT - Mix</t>
  </si>
  <si>
    <t>H2</t>
  </si>
  <si>
    <t>PORT DEV: 2D DES HON - FAME</t>
  </si>
  <si>
    <t>PRE-AICE MATH 3 IG - AICE</t>
  </si>
  <si>
    <t>PTEC Enrollment - PTEC</t>
  </si>
  <si>
    <t>PTECENR</t>
  </si>
  <si>
    <t>P001</t>
  </si>
  <si>
    <t>P002</t>
  </si>
  <si>
    <t>P003</t>
  </si>
  <si>
    <t>AP PHYSICS 1 - STEAM</t>
  </si>
  <si>
    <t>PRINCIPLES OF MANAGEMENT - STEAM</t>
  </si>
  <si>
    <t>MAN2021</t>
  </si>
  <si>
    <t>AICE SPAN LANG AS - AICE</t>
  </si>
  <si>
    <t>UNMANNED AERIAL VEHICLES &amp; SYSTEMS - STEAM</t>
  </si>
  <si>
    <t>ASC2560</t>
  </si>
  <si>
    <t>PRINCIPLES OF AERONAUTICAL SCIENCE - STEAM</t>
  </si>
  <si>
    <t>ASC1000</t>
  </si>
  <si>
    <t>X2</t>
  </si>
  <si>
    <t>TRA &amp; TOUR MKT MGMT - F</t>
  </si>
  <si>
    <t>AICE MEDIA STUDIES A - FAME</t>
  </si>
  <si>
    <t>AICE MEDIASTUDIES AS - FAME</t>
  </si>
  <si>
    <t>TECH THEA DES&amp;PROD 3 - FAME</t>
  </si>
  <si>
    <t>ELECTS TECH 1 - STEAM</t>
  </si>
  <si>
    <t>CREATING 2-D ART - FAME</t>
  </si>
  <si>
    <t>F001 001</t>
  </si>
  <si>
    <t>F002 001</t>
  </si>
  <si>
    <t>STROTHER, ANGELA</t>
  </si>
  <si>
    <t>R004 003</t>
  </si>
  <si>
    <t>H5</t>
  </si>
  <si>
    <t>Z - Not Applicable.</t>
  </si>
  <si>
    <t>ENG 1 - RSTEAM</t>
  </si>
  <si>
    <t>R007 007</t>
  </si>
  <si>
    <t>CARE/PREV OF ATH INJ - SHARE</t>
  </si>
  <si>
    <t>S001 001</t>
  </si>
  <si>
    <t>A3</t>
  </si>
  <si>
    <t>FIORE, JAMES</t>
  </si>
  <si>
    <t>S002 002</t>
  </si>
  <si>
    <t>FOUND OF ROBOTICS - STEAM</t>
  </si>
  <si>
    <t>S002 001</t>
  </si>
  <si>
    <t>ROBOTIC DESIGN ESS - STEAM</t>
  </si>
  <si>
    <t>COMPRE FIT - Pilates</t>
  </si>
  <si>
    <t>P002 001</t>
  </si>
  <si>
    <t>A002 001</t>
  </si>
  <si>
    <t>CREATIVE WRIT 1 - 1</t>
  </si>
  <si>
    <t>1001 001</t>
  </si>
  <si>
    <t>1002 001</t>
  </si>
  <si>
    <t>DANCE TECNQS 1  - FAME</t>
  </si>
  <si>
    <t>DANCE TECHNQS 2 - FAME</t>
  </si>
  <si>
    <t>DANCE TECHNQS 3 HON - FAME</t>
  </si>
  <si>
    <t>INSTRU ENS 1 - FAME</t>
  </si>
  <si>
    <t>INSTRU ENS 2 - FAME</t>
  </si>
  <si>
    <t>INSTRU ENS 3 - FAME</t>
  </si>
  <si>
    <t>INSTRU ENS 4 HON - FAME</t>
  </si>
  <si>
    <t>ENG 2 - RSTEAM</t>
  </si>
  <si>
    <t>R001 001</t>
  </si>
  <si>
    <t>R002 001</t>
  </si>
  <si>
    <t>A001 001</t>
  </si>
  <si>
    <t>BOSSON-SUTTON, SHERI</t>
  </si>
  <si>
    <t>D10</t>
  </si>
  <si>
    <t>S005 001</t>
  </si>
  <si>
    <t>S004 001</t>
  </si>
  <si>
    <t>S006 001</t>
  </si>
  <si>
    <t>AP ENG LIT COMPO - Mix</t>
  </si>
  <si>
    <t>M002 001</t>
  </si>
  <si>
    <t>R003 001</t>
  </si>
  <si>
    <t>S003 003</t>
  </si>
  <si>
    <t>S004 003</t>
  </si>
  <si>
    <t>S007 001</t>
  </si>
  <si>
    <t>S008 001</t>
  </si>
  <si>
    <t>READ COLL. SUCCESS   - A</t>
  </si>
  <si>
    <t>READ COLL. SUCCESS   - B</t>
  </si>
  <si>
    <t>B001 001</t>
  </si>
  <si>
    <t>A003 001</t>
  </si>
  <si>
    <t>A004 001</t>
  </si>
  <si>
    <t>MUSIC WORLD - FAME</t>
  </si>
  <si>
    <t>TEAM SPRTS 1 - SHARE</t>
  </si>
  <si>
    <t>TEAM SPRTS 2 - SHARE</t>
  </si>
  <si>
    <t>F003 001</t>
  </si>
  <si>
    <t>B002 001</t>
  </si>
  <si>
    <t>C003 001</t>
  </si>
  <si>
    <t>S010 001</t>
  </si>
  <si>
    <t>M004 001</t>
  </si>
  <si>
    <t>VOCAL TECNQS 1 - FAME</t>
  </si>
  <si>
    <t>MUSIC THEATRE 1 - FAME</t>
  </si>
  <si>
    <t>AICE INTL HIST 1 AS - AICE</t>
  </si>
  <si>
    <t>2002 001</t>
  </si>
  <si>
    <t>F009 001</t>
  </si>
  <si>
    <t>LIB ARTS MATH 1 - STEAM</t>
  </si>
  <si>
    <t>S003 001</t>
  </si>
  <si>
    <t>M003 001</t>
  </si>
  <si>
    <t>Tennis 1 - SHARE</t>
  </si>
  <si>
    <t>0001 001</t>
  </si>
  <si>
    <t>Swimming 2 - SHARE</t>
  </si>
  <si>
    <t>PERS FIT - YOGA</t>
  </si>
  <si>
    <t>Y001 001</t>
  </si>
  <si>
    <t>Y002 001</t>
  </si>
  <si>
    <t>SPORT REC ENT ESSEN - SHARE</t>
  </si>
  <si>
    <t>A005 001</t>
  </si>
  <si>
    <t>COMPRE FIT - Basketball</t>
  </si>
  <si>
    <t>ALG 1 CR - Mix</t>
  </si>
  <si>
    <t>M005 001</t>
  </si>
  <si>
    <t>M006 001</t>
  </si>
  <si>
    <t>M007 001</t>
  </si>
  <si>
    <t>M010 001</t>
  </si>
  <si>
    <t>JOURN 1 - Sports</t>
  </si>
  <si>
    <t>A006 001</t>
  </si>
  <si>
    <t>PRE-AICE MATH 2 IG - CAICC</t>
  </si>
  <si>
    <t>C001 001</t>
  </si>
  <si>
    <t>PRE-AICE MATH 2 IG - STEAM</t>
  </si>
  <si>
    <t>S009 001</t>
  </si>
  <si>
    <t>ENG 1 - CHANGE</t>
  </si>
  <si>
    <t>C004 001</t>
  </si>
  <si>
    <t>PA1A</t>
  </si>
  <si>
    <t>C005 001</t>
  </si>
  <si>
    <t>ALG 1 - CHANGE</t>
  </si>
  <si>
    <t>C002 001</t>
  </si>
  <si>
    <t>CREATING 3-D ART - FAME</t>
  </si>
  <si>
    <t>PRE-AICE CHEM IG - AICE</t>
  </si>
  <si>
    <t>AICE ART&amp;DESIGN 2 AL - FAME</t>
  </si>
  <si>
    <t>F004 001</t>
  </si>
  <si>
    <t>ORCH 3 - FAME</t>
  </si>
  <si>
    <t>INTENS READ - N</t>
  </si>
  <si>
    <t>N001 001</t>
  </si>
  <si>
    <t>INTENS READ - T</t>
  </si>
  <si>
    <t>T001 001</t>
  </si>
  <si>
    <t>B003 001</t>
  </si>
  <si>
    <t>0006 - Copy</t>
  </si>
  <si>
    <t>N002 001</t>
  </si>
  <si>
    <t>T002 001</t>
  </si>
  <si>
    <t>T003 001</t>
  </si>
  <si>
    <t>KUCHAR, KAREN</t>
  </si>
  <si>
    <t>G3</t>
  </si>
  <si>
    <t>R004 001</t>
  </si>
  <si>
    <t>PERS,CAR,SCH DEV 1 - SHARE</t>
  </si>
  <si>
    <t>US GOVT - Mix</t>
  </si>
  <si>
    <t>N003 001</t>
  </si>
  <si>
    <t>0012 - Copy</t>
  </si>
  <si>
    <t>Period 08A</t>
  </si>
  <si>
    <t>401L</t>
  </si>
  <si>
    <t>PERS,CAR,SCH DEV 1 - TEAM</t>
  </si>
  <si>
    <t>VAN GRONDELLE, ARTO</t>
  </si>
  <si>
    <t>B7</t>
  </si>
  <si>
    <t>B004 001</t>
  </si>
  <si>
    <t>PERS,CAR,SCH DEV 1 - BLIS</t>
  </si>
  <si>
    <t>HIPPLE, MARYANNE</t>
  </si>
  <si>
    <t>PD9</t>
  </si>
  <si>
    <t>PERS,CAR,SCH DEV 1 - FAME</t>
  </si>
  <si>
    <t>G4</t>
  </si>
  <si>
    <t>ADV TOPICS IN MATH - Mix</t>
  </si>
  <si>
    <t>M001 001</t>
  </si>
  <si>
    <t>ENG 4: FL COLL PREP - RSTEAM</t>
  </si>
  <si>
    <t>R005 001</t>
  </si>
  <si>
    <t>PERS,CAR,SCH DEV 3 - Parenting</t>
  </si>
  <si>
    <t>P001 001</t>
  </si>
  <si>
    <t>SE70</t>
  </si>
  <si>
    <t>A007 001</t>
  </si>
  <si>
    <t>LEAD SKLS DEV - 1</t>
  </si>
  <si>
    <t>ADV TECHNOLOGY APPS - STEAM</t>
  </si>
  <si>
    <t>AICE MARINE SCI 1 AS - STEAM</t>
  </si>
  <si>
    <t>N004 001</t>
  </si>
  <si>
    <t>AICE GLBL PERSP 1 AS - CHANGE</t>
  </si>
  <si>
    <t>RESEARCH 1 - CHANGE</t>
  </si>
  <si>
    <t>AVID 2 - CHANGE</t>
  </si>
  <si>
    <t>WORLD HIST HON - CHANGE</t>
  </si>
  <si>
    <t>B005 001</t>
  </si>
  <si>
    <t>AVID 1 - CHANGE</t>
  </si>
  <si>
    <t>ENV SCI - CHANGE</t>
  </si>
  <si>
    <t>BIO 1 - CHANGE</t>
  </si>
  <si>
    <t>M - Multiple-Use Classroom or Pod</t>
  </si>
  <si>
    <t>ENG 2 - CHANGE</t>
  </si>
  <si>
    <t>GEO - CHANGE</t>
  </si>
  <si>
    <t>NUTRITION &amp; WELLNESS - CHANGE</t>
  </si>
  <si>
    <t>HOPE - CHANGE</t>
  </si>
  <si>
    <t>THE COLLEGE EXPERIENCE - 0</t>
  </si>
  <si>
    <t>SLS1101</t>
  </si>
  <si>
    <t>AP MICROECON INNOV - Mix</t>
  </si>
  <si>
    <t>T004 001</t>
  </si>
  <si>
    <t>U SKLS: 9-12 - ESE</t>
  </si>
  <si>
    <t>E001 001</t>
  </si>
  <si>
    <t>VOCAL TECNQS 2 - FAME</t>
  </si>
  <si>
    <t>AP STUDIO/3-D - FAME</t>
  </si>
  <si>
    <t>AEROSPACE TECH 2     - STEAM</t>
  </si>
  <si>
    <t>1005 001</t>
  </si>
  <si>
    <t>1006 001</t>
  </si>
  <si>
    <t>1007 001</t>
  </si>
  <si>
    <t>2004 001</t>
  </si>
  <si>
    <t>2005 001</t>
  </si>
  <si>
    <t>2006 001</t>
  </si>
  <si>
    <t>2007 001</t>
  </si>
  <si>
    <t>MUS THEORY 1 - FAME</t>
  </si>
  <si>
    <t>SPANISH 5 HON - F</t>
  </si>
  <si>
    <t>EARLY ADMISSION - F</t>
  </si>
  <si>
    <t>EARLYAD</t>
  </si>
  <si>
    <t>F005 001</t>
  </si>
  <si>
    <t>AICE GEN PAPER AS - CHANGE</t>
  </si>
  <si>
    <t>PRE-AICE ENG LANG IG - CHANGE</t>
  </si>
  <si>
    <t>GLOBAL STUDIES - CHANGE</t>
  </si>
  <si>
    <t>R006 001</t>
  </si>
  <si>
    <t>T005 001</t>
  </si>
  <si>
    <t>AP CALCULUS BC - STEAM</t>
  </si>
  <si>
    <t>F016 001</t>
  </si>
  <si>
    <t>ORIEN &amp; MOBIL: 9-12 - F</t>
  </si>
  <si>
    <t>Period 00</t>
  </si>
  <si>
    <t>MONTCALM, NANCY</t>
  </si>
  <si>
    <t>IR001</t>
  </si>
  <si>
    <t>W, H</t>
  </si>
  <si>
    <t>I - In-Class One-on-One</t>
  </si>
  <si>
    <t>A - Part of a team that existed before Jul 2005</t>
  </si>
  <si>
    <t>I1002</t>
  </si>
  <si>
    <t>M, T</t>
  </si>
  <si>
    <t>I2003 001</t>
  </si>
  <si>
    <t>TBA, 7</t>
  </si>
  <si>
    <t>IF001</t>
  </si>
  <si>
    <t>M, W</t>
  </si>
  <si>
    <t>IS001</t>
  </si>
  <si>
    <t>T, H</t>
  </si>
  <si>
    <t>IM002 001</t>
  </si>
  <si>
    <t>IB001</t>
  </si>
  <si>
    <t>IS002</t>
  </si>
  <si>
    <t>IA004 001</t>
  </si>
  <si>
    <t>IB003</t>
  </si>
  <si>
    <t>IF006</t>
  </si>
  <si>
    <t>T, W</t>
  </si>
  <si>
    <t>IC001 001</t>
  </si>
  <si>
    <t>M, T, W, H</t>
  </si>
  <si>
    <t>IC002 001</t>
  </si>
  <si>
    <t>S011 001</t>
  </si>
  <si>
    <t>IS005</t>
  </si>
  <si>
    <t>IF300</t>
  </si>
  <si>
    <t>IS2001</t>
  </si>
  <si>
    <t>M, T, H</t>
  </si>
  <si>
    <t>IS7001</t>
  </si>
  <si>
    <t>IS1001</t>
  </si>
  <si>
    <t>IS4001</t>
  </si>
  <si>
    <t>TV PRODUCTION 2 - FAME</t>
  </si>
  <si>
    <t>M013 013</t>
  </si>
  <si>
    <t>S014 001</t>
  </si>
  <si>
    <t>N005 001</t>
  </si>
  <si>
    <t>ERTH/SPA SCI - ELP</t>
  </si>
  <si>
    <t>BIO 1 - ELP</t>
  </si>
  <si>
    <t>E002 001</t>
  </si>
  <si>
    <t>WORLD HIST - ELP</t>
  </si>
  <si>
    <t>ENG 1 - ELP</t>
  </si>
  <si>
    <t>ENG 2 - ELP</t>
  </si>
  <si>
    <t>ENG 3 - ELP</t>
  </si>
  <si>
    <t>ENG 4 - ELP</t>
  </si>
  <si>
    <t>ENV SCI - ELP</t>
  </si>
  <si>
    <t>LEAD SKLS DEV - 2</t>
  </si>
  <si>
    <t>VOL SCH/COMMU SERV - 0</t>
  </si>
  <si>
    <t>0002 001</t>
  </si>
  <si>
    <t>O002 001</t>
  </si>
  <si>
    <t>O003 001</t>
  </si>
  <si>
    <t>F015 001</t>
  </si>
  <si>
    <t>M, F</t>
  </si>
  <si>
    <t>F017 001</t>
  </si>
  <si>
    <t>F006 001</t>
  </si>
  <si>
    <t>Career Academies of Seminole - Commercial Art - CAS</t>
  </si>
  <si>
    <t>CASCART</t>
  </si>
  <si>
    <t>IE001</t>
  </si>
  <si>
    <t>H, F</t>
  </si>
  <si>
    <t>INF GEO - ELP</t>
  </si>
  <si>
    <t>TV PRODUCTION 4 - FAME</t>
  </si>
  <si>
    <t>TV PRODUCTION 5 - FAME</t>
  </si>
  <si>
    <t>M008 001</t>
  </si>
  <si>
    <t>J015 001</t>
  </si>
  <si>
    <t>LIB ARTS MATH 1 - ELP</t>
  </si>
  <si>
    <t>ECON FIN LIT - ELP</t>
  </si>
  <si>
    <t>ELP001</t>
  </si>
  <si>
    <t>LIB ARTS MATH 2 - 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</si>
</sst>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04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2106310</v>
      </c>
      <c r="D2" t="s">
        <v>58</v>
      </c>
      <c r="E2" t="s">
        <v>58</v>
      </c>
      <c r="F2" t="s">
        <v>59</v>
      </c>
      <c r="G2" t="s">
        <v>60</v>
      </c>
      <c r="H2">
        <v>11003</v>
      </c>
      <c r="I2" t="s">
        <v>61</v>
      </c>
      <c r="J2" t="s">
        <v>62</v>
      </c>
      <c r="K2" t="s">
        <v>63</v>
      </c>
      <c r="L2">
        <v>25</v>
      </c>
      <c r="M2" t="str">
        <f t="shared" ref="M2:N11" si="0">"0"</f>
        <v>0</v>
      </c>
      <c r="N2" t="str">
        <f t="shared" si="0"/>
        <v>0</v>
      </c>
      <c r="O2">
        <v>25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0</v>
      </c>
      <c r="Y2" t="b">
        <v>0</v>
      </c>
      <c r="Z2" t="b">
        <v>0</v>
      </c>
      <c r="AA2">
        <v>999</v>
      </c>
      <c r="AB2" t="str">
        <f t="shared" ref="AB2:AB22" si="1">"0230"</f>
        <v>0230</v>
      </c>
      <c r="AC2" t="s">
        <v>69</v>
      </c>
      <c r="AD2" t="b">
        <v>0</v>
      </c>
      <c r="AE2" t="b">
        <v>0</v>
      </c>
      <c r="AF2" t="s">
        <v>70</v>
      </c>
      <c r="AG2" t="s">
        <v>71</v>
      </c>
      <c r="AH2" t="s">
        <v>61</v>
      </c>
      <c r="AI2" t="b">
        <v>1</v>
      </c>
      <c r="AJ2" t="s">
        <v>72</v>
      </c>
      <c r="AK2" t="s">
        <v>61</v>
      </c>
      <c r="AL2" t="s">
        <v>61</v>
      </c>
      <c r="AM2" t="s">
        <v>61</v>
      </c>
      <c r="AN2" t="s">
        <v>73</v>
      </c>
      <c r="AO2" t="s">
        <v>74</v>
      </c>
      <c r="AP2" t="b">
        <v>0</v>
      </c>
      <c r="AQ2" t="b">
        <v>0</v>
      </c>
      <c r="AR2" t="s">
        <v>75</v>
      </c>
      <c r="AS2" t="b">
        <v>0</v>
      </c>
      <c r="AT2" t="s">
        <v>76</v>
      </c>
      <c r="AU2" t="s">
        <v>61</v>
      </c>
      <c r="AX2" t="s">
        <v>77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78</v>
      </c>
      <c r="C3">
        <v>2106320</v>
      </c>
      <c r="D3" t="s">
        <v>79</v>
      </c>
      <c r="E3" t="s">
        <v>79</v>
      </c>
      <c r="F3" t="s">
        <v>80</v>
      </c>
      <c r="G3" t="s">
        <v>81</v>
      </c>
      <c r="H3">
        <v>10002</v>
      </c>
      <c r="I3" t="s">
        <v>61</v>
      </c>
      <c r="J3" t="s">
        <v>82</v>
      </c>
      <c r="K3" t="s">
        <v>63</v>
      </c>
      <c r="L3">
        <v>25</v>
      </c>
      <c r="M3" t="str">
        <f t="shared" si="0"/>
        <v>0</v>
      </c>
      <c r="N3" t="str">
        <f t="shared" si="0"/>
        <v>0</v>
      </c>
      <c r="O3">
        <v>25</v>
      </c>
      <c r="P3" t="s">
        <v>83</v>
      </c>
      <c r="Q3" t="s">
        <v>84</v>
      </c>
      <c r="R3" t="s">
        <v>85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1</v>
      </c>
      <c r="Z3" t="b">
        <v>1</v>
      </c>
      <c r="AA3">
        <v>103</v>
      </c>
      <c r="AB3" t="str">
        <f t="shared" si="1"/>
        <v>0230</v>
      </c>
      <c r="AC3" t="s">
        <v>86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87</v>
      </c>
      <c r="AK3" t="s">
        <v>61</v>
      </c>
      <c r="AL3" t="s">
        <v>61</v>
      </c>
      <c r="AM3" t="s">
        <v>61</v>
      </c>
      <c r="AN3" t="s">
        <v>73</v>
      </c>
      <c r="AO3" t="s">
        <v>74</v>
      </c>
      <c r="AP3" t="b">
        <v>0</v>
      </c>
      <c r="AQ3" t="b">
        <v>0</v>
      </c>
      <c r="AR3" t="s">
        <v>75</v>
      </c>
      <c r="AS3" t="b">
        <v>0</v>
      </c>
      <c r="AT3" t="s">
        <v>76</v>
      </c>
      <c r="AU3" t="s">
        <v>61</v>
      </c>
      <c r="AX3" t="s">
        <v>77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56</v>
      </c>
      <c r="B4" t="s">
        <v>78</v>
      </c>
      <c r="C4">
        <v>2106320</v>
      </c>
      <c r="D4" t="s">
        <v>88</v>
      </c>
      <c r="E4" t="s">
        <v>88</v>
      </c>
      <c r="F4" t="s">
        <v>89</v>
      </c>
      <c r="G4" t="s">
        <v>90</v>
      </c>
      <c r="H4">
        <v>10005</v>
      </c>
      <c r="I4" t="s">
        <v>61</v>
      </c>
      <c r="J4" t="s">
        <v>91</v>
      </c>
      <c r="K4" t="s">
        <v>63</v>
      </c>
      <c r="L4">
        <v>31</v>
      </c>
      <c r="M4" t="str">
        <f t="shared" si="0"/>
        <v>0</v>
      </c>
      <c r="N4" t="str">
        <f t="shared" si="0"/>
        <v>0</v>
      </c>
      <c r="O4">
        <v>31</v>
      </c>
      <c r="P4" t="s">
        <v>83</v>
      </c>
      <c r="Q4" t="s">
        <v>84</v>
      </c>
      <c r="R4" t="s">
        <v>85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103</v>
      </c>
      <c r="AB4" t="str">
        <f t="shared" si="1"/>
        <v>0230</v>
      </c>
      <c r="AC4" t="s">
        <v>86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87</v>
      </c>
      <c r="AK4" t="s">
        <v>61</v>
      </c>
      <c r="AL4" t="s">
        <v>61</v>
      </c>
      <c r="AM4" t="s">
        <v>61</v>
      </c>
      <c r="AN4" t="s">
        <v>73</v>
      </c>
      <c r="AO4" t="s">
        <v>74</v>
      </c>
      <c r="AP4" t="b">
        <v>0</v>
      </c>
      <c r="AQ4" t="b">
        <v>0</v>
      </c>
      <c r="AR4" t="s">
        <v>75</v>
      </c>
      <c r="AS4" t="b">
        <v>0</v>
      </c>
      <c r="AT4" t="s">
        <v>92</v>
      </c>
      <c r="AU4" t="s">
        <v>61</v>
      </c>
      <c r="AX4" t="s">
        <v>77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56</v>
      </c>
      <c r="B5" t="s">
        <v>78</v>
      </c>
      <c r="C5">
        <v>2106320</v>
      </c>
      <c r="D5" t="s">
        <v>93</v>
      </c>
      <c r="E5" t="s">
        <v>93</v>
      </c>
      <c r="F5" t="s">
        <v>80</v>
      </c>
      <c r="G5" t="s">
        <v>94</v>
      </c>
      <c r="H5">
        <v>10002</v>
      </c>
      <c r="I5" t="s">
        <v>61</v>
      </c>
      <c r="J5" t="s">
        <v>82</v>
      </c>
      <c r="K5" t="s">
        <v>63</v>
      </c>
      <c r="L5">
        <v>25</v>
      </c>
      <c r="M5" t="str">
        <f t="shared" si="0"/>
        <v>0</v>
      </c>
      <c r="N5" t="str">
        <f t="shared" si="0"/>
        <v>0</v>
      </c>
      <c r="O5">
        <v>25</v>
      </c>
      <c r="P5" t="s">
        <v>83</v>
      </c>
      <c r="Q5" t="s">
        <v>84</v>
      </c>
      <c r="R5" t="s">
        <v>85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103</v>
      </c>
      <c r="AB5" t="str">
        <f t="shared" si="1"/>
        <v>0230</v>
      </c>
      <c r="AC5" t="s">
        <v>86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87</v>
      </c>
      <c r="AK5" t="s">
        <v>61</v>
      </c>
      <c r="AL5" t="s">
        <v>61</v>
      </c>
      <c r="AM5" t="s">
        <v>61</v>
      </c>
      <c r="AN5" t="s">
        <v>73</v>
      </c>
      <c r="AO5" t="s">
        <v>74</v>
      </c>
      <c r="AP5" t="b">
        <v>0</v>
      </c>
      <c r="AQ5" t="b">
        <v>0</v>
      </c>
      <c r="AR5" t="s">
        <v>75</v>
      </c>
      <c r="AS5" t="b">
        <v>0</v>
      </c>
      <c r="AT5" t="s">
        <v>76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D5" t="s">
        <v>61</v>
      </c>
    </row>
    <row r="6" spans="1:56" x14ac:dyDescent="0.25">
      <c r="A6" t="s">
        <v>95</v>
      </c>
      <c r="B6" t="s">
        <v>96</v>
      </c>
      <c r="C6">
        <v>2100310</v>
      </c>
      <c r="D6" t="s">
        <v>79</v>
      </c>
      <c r="E6" t="s">
        <v>79</v>
      </c>
      <c r="G6" t="s">
        <v>97</v>
      </c>
      <c r="H6">
        <v>10001</v>
      </c>
      <c r="I6" t="s">
        <v>61</v>
      </c>
      <c r="J6" t="s">
        <v>98</v>
      </c>
      <c r="K6" t="s">
        <v>63</v>
      </c>
      <c r="L6">
        <v>36</v>
      </c>
      <c r="M6" t="str">
        <f t="shared" si="0"/>
        <v>0</v>
      </c>
      <c r="N6" t="str">
        <f t="shared" si="0"/>
        <v>0</v>
      </c>
      <c r="O6">
        <v>36</v>
      </c>
      <c r="P6" t="s">
        <v>99</v>
      </c>
      <c r="Q6" t="s">
        <v>65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103</v>
      </c>
      <c r="AB6" t="str">
        <f t="shared" si="1"/>
        <v>0230</v>
      </c>
      <c r="AC6" t="s">
        <v>86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73</v>
      </c>
      <c r="AO6" t="s">
        <v>100</v>
      </c>
      <c r="AP6" t="b">
        <v>0</v>
      </c>
      <c r="AQ6" t="b">
        <v>0</v>
      </c>
      <c r="AR6" t="s">
        <v>75</v>
      </c>
      <c r="AS6" t="b">
        <v>0</v>
      </c>
      <c r="AT6" t="s">
        <v>76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D6" t="s">
        <v>61</v>
      </c>
    </row>
    <row r="7" spans="1:56" x14ac:dyDescent="0.25">
      <c r="A7" t="s">
        <v>95</v>
      </c>
      <c r="B7" t="s">
        <v>96</v>
      </c>
      <c r="C7">
        <v>2100310</v>
      </c>
      <c r="D7" t="s">
        <v>101</v>
      </c>
      <c r="E7" t="s">
        <v>101</v>
      </c>
      <c r="F7" t="s">
        <v>102</v>
      </c>
      <c r="G7" t="s">
        <v>103</v>
      </c>
      <c r="H7">
        <v>10003</v>
      </c>
      <c r="I7" t="s">
        <v>61</v>
      </c>
      <c r="J7" t="s">
        <v>104</v>
      </c>
      <c r="K7" t="s">
        <v>63</v>
      </c>
      <c r="L7">
        <v>33</v>
      </c>
      <c r="M7" t="str">
        <f t="shared" si="0"/>
        <v>0</v>
      </c>
      <c r="N7" t="str">
        <f t="shared" si="0"/>
        <v>0</v>
      </c>
      <c r="O7">
        <v>33</v>
      </c>
      <c r="P7" t="s">
        <v>99</v>
      </c>
      <c r="Q7" t="s">
        <v>65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103</v>
      </c>
      <c r="AB7" t="str">
        <f t="shared" si="1"/>
        <v>0230</v>
      </c>
      <c r="AC7" t="s">
        <v>86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73</v>
      </c>
      <c r="AO7" t="s">
        <v>74</v>
      </c>
      <c r="AP7" t="b">
        <v>0</v>
      </c>
      <c r="AQ7" t="b">
        <v>0</v>
      </c>
      <c r="AR7" t="s">
        <v>75</v>
      </c>
      <c r="AS7" t="b">
        <v>0</v>
      </c>
      <c r="AT7" t="s">
        <v>76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D7" t="s">
        <v>61</v>
      </c>
    </row>
    <row r="8" spans="1:56" x14ac:dyDescent="0.25">
      <c r="A8" t="s">
        <v>95</v>
      </c>
      <c r="B8" t="s">
        <v>105</v>
      </c>
      <c r="C8">
        <v>2100310</v>
      </c>
      <c r="D8" t="s">
        <v>58</v>
      </c>
      <c r="E8" t="s">
        <v>58</v>
      </c>
      <c r="F8" t="s">
        <v>59</v>
      </c>
      <c r="G8" t="s">
        <v>106</v>
      </c>
      <c r="H8">
        <v>11003</v>
      </c>
      <c r="I8" t="s">
        <v>61</v>
      </c>
      <c r="J8" t="s">
        <v>62</v>
      </c>
      <c r="K8" t="s">
        <v>63</v>
      </c>
      <c r="L8">
        <v>25</v>
      </c>
      <c r="M8" t="str">
        <f t="shared" si="0"/>
        <v>0</v>
      </c>
      <c r="N8" t="str">
        <f t="shared" si="0"/>
        <v>0</v>
      </c>
      <c r="O8">
        <v>25</v>
      </c>
      <c r="P8" t="s">
        <v>64</v>
      </c>
      <c r="Q8" t="s">
        <v>65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0</v>
      </c>
      <c r="Z8" t="b">
        <v>0</v>
      </c>
      <c r="AA8">
        <v>999</v>
      </c>
      <c r="AB8" t="str">
        <f t="shared" si="1"/>
        <v>0230</v>
      </c>
      <c r="AC8" t="s">
        <v>69</v>
      </c>
      <c r="AD8" t="b">
        <v>0</v>
      </c>
      <c r="AE8" t="b">
        <v>0</v>
      </c>
      <c r="AF8" t="s">
        <v>70</v>
      </c>
      <c r="AG8" t="s">
        <v>71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73</v>
      </c>
      <c r="AO8" t="s">
        <v>74</v>
      </c>
      <c r="AP8" t="b">
        <v>0</v>
      </c>
      <c r="AQ8" t="b">
        <v>0</v>
      </c>
      <c r="AR8" t="s">
        <v>75</v>
      </c>
      <c r="AS8" t="b">
        <v>0</v>
      </c>
      <c r="AT8" t="s">
        <v>76</v>
      </c>
      <c r="AU8" t="s">
        <v>61</v>
      </c>
      <c r="AX8" t="s">
        <v>77</v>
      </c>
      <c r="AY8" t="s">
        <v>61</v>
      </c>
      <c r="BA8" t="b">
        <v>0</v>
      </c>
      <c r="BB8" t="s">
        <v>61</v>
      </c>
      <c r="BD8" t="s">
        <v>61</v>
      </c>
    </row>
    <row r="9" spans="1:56" x14ac:dyDescent="0.25">
      <c r="A9" t="s">
        <v>95</v>
      </c>
      <c r="B9" t="s">
        <v>105</v>
      </c>
      <c r="C9">
        <v>2100310</v>
      </c>
      <c r="D9" t="s">
        <v>58</v>
      </c>
      <c r="E9" t="s">
        <v>58</v>
      </c>
      <c r="F9" t="s">
        <v>59</v>
      </c>
      <c r="G9" t="s">
        <v>107</v>
      </c>
      <c r="H9">
        <v>11003</v>
      </c>
      <c r="I9" t="s">
        <v>61</v>
      </c>
      <c r="J9" t="s">
        <v>62</v>
      </c>
      <c r="K9" t="s">
        <v>63</v>
      </c>
      <c r="L9">
        <v>25</v>
      </c>
      <c r="M9" t="str">
        <f t="shared" si="0"/>
        <v>0</v>
      </c>
      <c r="N9" t="str">
        <f t="shared" si="0"/>
        <v>0</v>
      </c>
      <c r="O9">
        <v>25</v>
      </c>
      <c r="P9" t="s">
        <v>83</v>
      </c>
      <c r="Q9" t="s">
        <v>65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0</v>
      </c>
      <c r="Y9" t="b">
        <v>0</v>
      </c>
      <c r="Z9" t="b">
        <v>0</v>
      </c>
      <c r="AA9">
        <v>999</v>
      </c>
      <c r="AB9" t="str">
        <f t="shared" si="1"/>
        <v>0230</v>
      </c>
      <c r="AC9" t="s">
        <v>69</v>
      </c>
      <c r="AD9" t="b">
        <v>0</v>
      </c>
      <c r="AE9" t="b">
        <v>0</v>
      </c>
      <c r="AF9" t="s">
        <v>70</v>
      </c>
      <c r="AG9" t="s">
        <v>71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73</v>
      </c>
      <c r="AO9" t="s">
        <v>74</v>
      </c>
      <c r="AP9" t="b">
        <v>0</v>
      </c>
      <c r="AQ9" t="b">
        <v>0</v>
      </c>
      <c r="AR9" t="s">
        <v>75</v>
      </c>
      <c r="AS9" t="b">
        <v>0</v>
      </c>
      <c r="AT9" t="s">
        <v>76</v>
      </c>
      <c r="AU9" t="s">
        <v>61</v>
      </c>
      <c r="AX9" t="s">
        <v>77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95</v>
      </c>
      <c r="B10" t="s">
        <v>108</v>
      </c>
      <c r="C10">
        <v>2100310</v>
      </c>
      <c r="D10" t="s">
        <v>88</v>
      </c>
      <c r="E10" t="s">
        <v>88</v>
      </c>
      <c r="F10" t="s">
        <v>102</v>
      </c>
      <c r="G10" t="s">
        <v>109</v>
      </c>
      <c r="H10">
        <v>10003</v>
      </c>
      <c r="I10" t="s">
        <v>61</v>
      </c>
      <c r="J10" t="s">
        <v>104</v>
      </c>
      <c r="K10" t="s">
        <v>63</v>
      </c>
      <c r="L10">
        <v>37</v>
      </c>
      <c r="M10" t="str">
        <f t="shared" si="0"/>
        <v>0</v>
      </c>
      <c r="N10" t="str">
        <f t="shared" si="0"/>
        <v>0</v>
      </c>
      <c r="O10">
        <v>37</v>
      </c>
      <c r="P10" t="s">
        <v>99</v>
      </c>
      <c r="Q10" t="s">
        <v>65</v>
      </c>
      <c r="R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1</v>
      </c>
      <c r="Z10" t="b">
        <v>1</v>
      </c>
      <c r="AA10">
        <v>103</v>
      </c>
      <c r="AB10" t="str">
        <f t="shared" si="1"/>
        <v>0230</v>
      </c>
      <c r="AC10" t="s">
        <v>86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73</v>
      </c>
      <c r="AO10" t="s">
        <v>74</v>
      </c>
      <c r="AP10" t="b">
        <v>0</v>
      </c>
      <c r="AQ10" t="b">
        <v>0</v>
      </c>
      <c r="AR10" t="s">
        <v>75</v>
      </c>
      <c r="AS10" t="b">
        <v>0</v>
      </c>
      <c r="AT10" t="s">
        <v>76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95</v>
      </c>
      <c r="B11" t="s">
        <v>108</v>
      </c>
      <c r="C11">
        <v>2100310</v>
      </c>
      <c r="D11" t="s">
        <v>93</v>
      </c>
      <c r="E11" t="s">
        <v>93</v>
      </c>
      <c r="F11" t="s">
        <v>59</v>
      </c>
      <c r="G11" t="s">
        <v>110</v>
      </c>
      <c r="H11">
        <v>11003</v>
      </c>
      <c r="I11" t="s">
        <v>61</v>
      </c>
      <c r="J11" t="s">
        <v>62</v>
      </c>
      <c r="K11" t="s">
        <v>63</v>
      </c>
      <c r="L11">
        <v>33</v>
      </c>
      <c r="M11" t="str">
        <f t="shared" si="0"/>
        <v>0</v>
      </c>
      <c r="N11" t="str">
        <f t="shared" si="0"/>
        <v>0</v>
      </c>
      <c r="O11">
        <v>33</v>
      </c>
      <c r="P11" t="s">
        <v>99</v>
      </c>
      <c r="Q11" t="s">
        <v>65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1</v>
      </c>
      <c r="Z11" t="b">
        <v>1</v>
      </c>
      <c r="AA11">
        <v>103</v>
      </c>
      <c r="AB11" t="str">
        <f t="shared" si="1"/>
        <v>0230</v>
      </c>
      <c r="AC11" t="s">
        <v>86</v>
      </c>
      <c r="AD11" t="b">
        <v>0</v>
      </c>
      <c r="AE11" t="b">
        <v>0</v>
      </c>
      <c r="AF11" t="s">
        <v>70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73</v>
      </c>
      <c r="AO11" t="s">
        <v>74</v>
      </c>
      <c r="AP11" t="b">
        <v>0</v>
      </c>
      <c r="AQ11" t="b">
        <v>0</v>
      </c>
      <c r="AR11" t="s">
        <v>75</v>
      </c>
      <c r="AS11" t="b">
        <v>0</v>
      </c>
      <c r="AT11" t="s">
        <v>92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95</v>
      </c>
      <c r="B12" t="s">
        <v>111</v>
      </c>
      <c r="C12">
        <v>2100310</v>
      </c>
      <c r="D12" t="s">
        <v>93</v>
      </c>
      <c r="E12" t="s">
        <v>93</v>
      </c>
      <c r="F12" t="s">
        <v>102</v>
      </c>
      <c r="G12" t="s">
        <v>112</v>
      </c>
      <c r="H12">
        <v>10003</v>
      </c>
      <c r="I12" t="s">
        <v>61</v>
      </c>
      <c r="J12" t="s">
        <v>104</v>
      </c>
      <c r="K12" t="s">
        <v>63</v>
      </c>
      <c r="L12">
        <v>33</v>
      </c>
      <c r="M12">
        <v>10</v>
      </c>
      <c r="N12" t="str">
        <f>"0"</f>
        <v>0</v>
      </c>
      <c r="O12">
        <v>33</v>
      </c>
      <c r="P12" t="s">
        <v>99</v>
      </c>
      <c r="Q12" t="s">
        <v>65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1</v>
      </c>
      <c r="Z12" t="b">
        <v>1</v>
      </c>
      <c r="AA12">
        <v>103</v>
      </c>
      <c r="AB12" t="str">
        <f t="shared" si="1"/>
        <v>0230</v>
      </c>
      <c r="AC12" t="s">
        <v>86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73</v>
      </c>
      <c r="AO12" t="s">
        <v>74</v>
      </c>
      <c r="AP12" t="b">
        <v>0</v>
      </c>
      <c r="AQ12" t="b">
        <v>0</v>
      </c>
      <c r="AR12" t="s">
        <v>75</v>
      </c>
      <c r="AS12" t="b">
        <v>0</v>
      </c>
      <c r="AT12" t="s">
        <v>76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95</v>
      </c>
      <c r="B13" t="s">
        <v>113</v>
      </c>
      <c r="C13">
        <v>2100310</v>
      </c>
      <c r="D13" t="s">
        <v>88</v>
      </c>
      <c r="E13" t="s">
        <v>88</v>
      </c>
      <c r="G13" t="s">
        <v>114</v>
      </c>
      <c r="H13">
        <v>10001</v>
      </c>
      <c r="I13" t="s">
        <v>61</v>
      </c>
      <c r="J13" t="s">
        <v>98</v>
      </c>
      <c r="K13" t="s">
        <v>63</v>
      </c>
      <c r="L13">
        <v>33</v>
      </c>
      <c r="M13" t="str">
        <f t="shared" ref="M13:M44" si="2">"0"</f>
        <v>0</v>
      </c>
      <c r="N13">
        <v>2</v>
      </c>
      <c r="O13">
        <v>31</v>
      </c>
      <c r="P13" t="s">
        <v>99</v>
      </c>
      <c r="Q13" t="s">
        <v>65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1</v>
      </c>
      <c r="Z13" t="b">
        <v>1</v>
      </c>
      <c r="AA13">
        <v>103</v>
      </c>
      <c r="AB13" t="str">
        <f t="shared" si="1"/>
        <v>0230</v>
      </c>
      <c r="AC13" t="s">
        <v>86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73</v>
      </c>
      <c r="AO13" t="s">
        <v>100</v>
      </c>
      <c r="AP13" t="b">
        <v>0</v>
      </c>
      <c r="AQ13" t="b">
        <v>0</v>
      </c>
      <c r="AR13" t="s">
        <v>75</v>
      </c>
      <c r="AS13" t="b">
        <v>0</v>
      </c>
      <c r="AT13" t="s">
        <v>76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95</v>
      </c>
      <c r="B14" t="s">
        <v>113</v>
      </c>
      <c r="C14">
        <v>2100310</v>
      </c>
      <c r="D14" t="s">
        <v>115</v>
      </c>
      <c r="E14" t="s">
        <v>115</v>
      </c>
      <c r="G14" t="s">
        <v>116</v>
      </c>
      <c r="H14">
        <v>10001</v>
      </c>
      <c r="I14" t="s">
        <v>61</v>
      </c>
      <c r="J14" t="s">
        <v>98</v>
      </c>
      <c r="K14" t="s">
        <v>63</v>
      </c>
      <c r="L14">
        <v>33</v>
      </c>
      <c r="M14" t="str">
        <f t="shared" si="2"/>
        <v>0</v>
      </c>
      <c r="N14">
        <v>1</v>
      </c>
      <c r="O14">
        <v>32</v>
      </c>
      <c r="P14" t="s">
        <v>99</v>
      </c>
      <c r="Q14" t="s">
        <v>65</v>
      </c>
      <c r="R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 t="str">
        <f t="shared" si="1"/>
        <v>0230</v>
      </c>
      <c r="AC14" t="s">
        <v>86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73</v>
      </c>
      <c r="AO14" t="s">
        <v>100</v>
      </c>
      <c r="AP14" t="b">
        <v>0</v>
      </c>
      <c r="AQ14" t="b">
        <v>0</v>
      </c>
      <c r="AR14" t="s">
        <v>75</v>
      </c>
      <c r="AS14" t="b">
        <v>0</v>
      </c>
      <c r="AT14" t="s">
        <v>76</v>
      </c>
      <c r="AU14" t="s">
        <v>61</v>
      </c>
      <c r="AX14" t="s">
        <v>77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117</v>
      </c>
      <c r="B15" t="s">
        <v>118</v>
      </c>
      <c r="C15">
        <v>2102360</v>
      </c>
      <c r="D15" t="s">
        <v>93</v>
      </c>
      <c r="E15" t="s">
        <v>93</v>
      </c>
      <c r="F15" t="s">
        <v>119</v>
      </c>
      <c r="G15" t="s">
        <v>120</v>
      </c>
      <c r="H15">
        <v>10006</v>
      </c>
      <c r="I15" t="s">
        <v>61</v>
      </c>
      <c r="J15" t="s">
        <v>121</v>
      </c>
      <c r="K15" t="s">
        <v>63</v>
      </c>
      <c r="L15">
        <v>35</v>
      </c>
      <c r="M15" t="str">
        <f t="shared" si="2"/>
        <v>0</v>
      </c>
      <c r="N15" t="str">
        <f t="shared" ref="N15:N48" si="3">"0"</f>
        <v>0</v>
      </c>
      <c r="O15">
        <v>35</v>
      </c>
      <c r="P15" t="s">
        <v>83</v>
      </c>
      <c r="Q15" t="s">
        <v>84</v>
      </c>
      <c r="R15" t="s">
        <v>84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 t="str">
        <f t="shared" si="1"/>
        <v>0230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73</v>
      </c>
      <c r="AO15" t="s">
        <v>74</v>
      </c>
      <c r="AP15" t="b">
        <v>0</v>
      </c>
      <c r="AQ15" t="b">
        <v>0</v>
      </c>
      <c r="AR15" t="s">
        <v>75</v>
      </c>
      <c r="AS15" t="b">
        <v>0</v>
      </c>
      <c r="AT15" t="s">
        <v>76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122</v>
      </c>
      <c r="B16" t="s">
        <v>123</v>
      </c>
      <c r="C16">
        <v>2103400</v>
      </c>
      <c r="D16" t="s">
        <v>88</v>
      </c>
      <c r="E16" t="s">
        <v>88</v>
      </c>
      <c r="F16" t="s">
        <v>59</v>
      </c>
      <c r="G16" t="s">
        <v>124</v>
      </c>
      <c r="H16">
        <v>11003</v>
      </c>
      <c r="I16" t="s">
        <v>61</v>
      </c>
      <c r="J16" t="s">
        <v>62</v>
      </c>
      <c r="K16" t="s">
        <v>63</v>
      </c>
      <c r="L16">
        <v>45</v>
      </c>
      <c r="M16" t="str">
        <f t="shared" si="2"/>
        <v>0</v>
      </c>
      <c r="N16" t="str">
        <f t="shared" si="3"/>
        <v>0</v>
      </c>
      <c r="O16">
        <v>45</v>
      </c>
      <c r="P16" t="s">
        <v>99</v>
      </c>
      <c r="Q16" t="s">
        <v>84</v>
      </c>
      <c r="R16" t="s">
        <v>84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 t="str">
        <f t="shared" si="1"/>
        <v>0230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73</v>
      </c>
      <c r="AO16" t="s">
        <v>74</v>
      </c>
      <c r="AP16" t="b">
        <v>0</v>
      </c>
      <c r="AQ16" t="b">
        <v>0</v>
      </c>
      <c r="AR16" t="s">
        <v>75</v>
      </c>
      <c r="AS16" t="b">
        <v>0</v>
      </c>
      <c r="AT16" t="s">
        <v>76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122</v>
      </c>
      <c r="B17" t="s">
        <v>123</v>
      </c>
      <c r="C17">
        <v>2103400</v>
      </c>
      <c r="D17" t="s">
        <v>101</v>
      </c>
      <c r="E17" t="s">
        <v>101</v>
      </c>
      <c r="F17" t="s">
        <v>59</v>
      </c>
      <c r="G17" t="s">
        <v>125</v>
      </c>
      <c r="H17">
        <v>11003</v>
      </c>
      <c r="I17" t="s">
        <v>61</v>
      </c>
      <c r="J17" t="s">
        <v>62</v>
      </c>
      <c r="K17" t="s">
        <v>63</v>
      </c>
      <c r="L17">
        <v>47</v>
      </c>
      <c r="M17" t="str">
        <f t="shared" si="2"/>
        <v>0</v>
      </c>
      <c r="N17" t="str">
        <f t="shared" si="3"/>
        <v>0</v>
      </c>
      <c r="O17">
        <v>47</v>
      </c>
      <c r="P17" t="s">
        <v>99</v>
      </c>
      <c r="Q17" t="s">
        <v>84</v>
      </c>
      <c r="R17" t="s">
        <v>84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 t="str">
        <f t="shared" si="1"/>
        <v>0230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73</v>
      </c>
      <c r="AO17" t="s">
        <v>74</v>
      </c>
      <c r="AP17" t="b">
        <v>0</v>
      </c>
      <c r="AQ17" t="b">
        <v>0</v>
      </c>
      <c r="AR17" t="s">
        <v>75</v>
      </c>
      <c r="AS17" t="b">
        <v>0</v>
      </c>
      <c r="AT17" t="s">
        <v>76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122</v>
      </c>
      <c r="B18" t="s">
        <v>123</v>
      </c>
      <c r="C18">
        <v>2103400</v>
      </c>
      <c r="D18" t="s">
        <v>126</v>
      </c>
      <c r="E18" t="s">
        <v>126</v>
      </c>
      <c r="F18" t="s">
        <v>59</v>
      </c>
      <c r="G18" t="s">
        <v>109</v>
      </c>
      <c r="H18">
        <v>11003</v>
      </c>
      <c r="I18" t="s">
        <v>61</v>
      </c>
      <c r="J18" t="s">
        <v>62</v>
      </c>
      <c r="K18" t="s">
        <v>63</v>
      </c>
      <c r="L18">
        <v>46</v>
      </c>
      <c r="M18" t="str">
        <f t="shared" si="2"/>
        <v>0</v>
      </c>
      <c r="N18" t="str">
        <f t="shared" si="3"/>
        <v>0</v>
      </c>
      <c r="O18">
        <v>46</v>
      </c>
      <c r="P18" t="s">
        <v>99</v>
      </c>
      <c r="Q18" t="s">
        <v>84</v>
      </c>
      <c r="R18" t="s">
        <v>84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 t="str">
        <f t="shared" si="1"/>
        <v>0230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73</v>
      </c>
      <c r="AO18" t="s">
        <v>74</v>
      </c>
      <c r="AP18" t="b">
        <v>0</v>
      </c>
      <c r="AQ18" t="b">
        <v>0</v>
      </c>
      <c r="AR18" t="s">
        <v>75</v>
      </c>
      <c r="AS18" t="b">
        <v>0</v>
      </c>
      <c r="AT18" t="s">
        <v>76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122</v>
      </c>
      <c r="B19" t="s">
        <v>127</v>
      </c>
      <c r="C19">
        <v>1700390</v>
      </c>
      <c r="D19" t="s">
        <v>115</v>
      </c>
      <c r="E19" t="s">
        <v>115</v>
      </c>
      <c r="F19" t="s">
        <v>128</v>
      </c>
      <c r="G19" t="s">
        <v>129</v>
      </c>
      <c r="H19">
        <v>18807</v>
      </c>
      <c r="I19" t="s">
        <v>61</v>
      </c>
      <c r="J19" t="s">
        <v>130</v>
      </c>
      <c r="K19" t="s">
        <v>63</v>
      </c>
      <c r="L19">
        <v>31</v>
      </c>
      <c r="M19" t="str">
        <f t="shared" si="2"/>
        <v>0</v>
      </c>
      <c r="N19" t="str">
        <f t="shared" si="3"/>
        <v>0</v>
      </c>
      <c r="O19">
        <v>31</v>
      </c>
      <c r="P19" t="s">
        <v>99</v>
      </c>
      <c r="Q19" t="s">
        <v>65</v>
      </c>
      <c r="R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 t="str">
        <f t="shared" si="1"/>
        <v>0230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131</v>
      </c>
      <c r="AO19" t="s">
        <v>132</v>
      </c>
      <c r="AP19" t="b">
        <v>0</v>
      </c>
      <c r="AQ19" t="b">
        <v>0</v>
      </c>
      <c r="AR19" t="s">
        <v>75</v>
      </c>
      <c r="AS19" t="b">
        <v>0</v>
      </c>
      <c r="AT19" t="s">
        <v>76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122</v>
      </c>
      <c r="B20" t="s">
        <v>133</v>
      </c>
      <c r="C20">
        <v>1700400</v>
      </c>
      <c r="D20" t="s">
        <v>79</v>
      </c>
      <c r="E20" t="s">
        <v>79</v>
      </c>
      <c r="G20" t="s">
        <v>129</v>
      </c>
      <c r="H20">
        <v>99721</v>
      </c>
      <c r="I20" t="s">
        <v>61</v>
      </c>
      <c r="J20" t="s">
        <v>134</v>
      </c>
      <c r="K20" t="s">
        <v>63</v>
      </c>
      <c r="L20">
        <v>29</v>
      </c>
      <c r="M20" t="str">
        <f t="shared" si="2"/>
        <v>0</v>
      </c>
      <c r="N20" t="str">
        <f t="shared" si="3"/>
        <v>0</v>
      </c>
      <c r="O20">
        <v>29</v>
      </c>
      <c r="P20" t="s">
        <v>99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 t="str">
        <f t="shared" si="1"/>
        <v>0230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131</v>
      </c>
      <c r="AO20" t="s">
        <v>132</v>
      </c>
      <c r="AP20" t="b">
        <v>0</v>
      </c>
      <c r="AQ20" t="b">
        <v>0</v>
      </c>
      <c r="AR20" t="s">
        <v>75</v>
      </c>
      <c r="AS20" t="b">
        <v>0</v>
      </c>
      <c r="AT20" t="s">
        <v>76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122</v>
      </c>
      <c r="B21" t="s">
        <v>135</v>
      </c>
      <c r="C21">
        <v>1700410</v>
      </c>
      <c r="D21" t="s">
        <v>93</v>
      </c>
      <c r="E21" t="s">
        <v>93</v>
      </c>
      <c r="G21" t="s">
        <v>129</v>
      </c>
      <c r="H21">
        <v>14007</v>
      </c>
      <c r="I21" t="s">
        <v>61</v>
      </c>
      <c r="J21" t="s">
        <v>136</v>
      </c>
      <c r="K21" t="s">
        <v>63</v>
      </c>
      <c r="L21">
        <v>29</v>
      </c>
      <c r="M21" t="str">
        <f t="shared" si="2"/>
        <v>0</v>
      </c>
      <c r="N21" t="str">
        <f t="shared" si="3"/>
        <v>0</v>
      </c>
      <c r="O21">
        <v>29</v>
      </c>
      <c r="P21" t="s">
        <v>99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 t="str">
        <f t="shared" si="1"/>
        <v>0230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73</v>
      </c>
      <c r="AO21" t="s">
        <v>132</v>
      </c>
      <c r="AP21" t="b">
        <v>0</v>
      </c>
      <c r="AQ21" t="b">
        <v>0</v>
      </c>
      <c r="AR21" t="s">
        <v>75</v>
      </c>
      <c r="AS21" t="b">
        <v>0</v>
      </c>
      <c r="AT21" t="s">
        <v>76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122</v>
      </c>
      <c r="B22" t="s">
        <v>137</v>
      </c>
      <c r="C22">
        <v>1700420</v>
      </c>
      <c r="D22" t="s">
        <v>88</v>
      </c>
      <c r="E22" t="s">
        <v>88</v>
      </c>
      <c r="G22" t="s">
        <v>129</v>
      </c>
      <c r="H22">
        <v>14007</v>
      </c>
      <c r="I22" t="s">
        <v>61</v>
      </c>
      <c r="J22" t="s">
        <v>136</v>
      </c>
      <c r="K22" t="s">
        <v>63</v>
      </c>
      <c r="L22">
        <v>29</v>
      </c>
      <c r="M22" t="str">
        <f t="shared" si="2"/>
        <v>0</v>
      </c>
      <c r="N22" t="str">
        <f t="shared" si="3"/>
        <v>0</v>
      </c>
      <c r="O22">
        <v>29</v>
      </c>
      <c r="P22" t="s">
        <v>99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 t="str">
        <f t="shared" si="1"/>
        <v>0230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73</v>
      </c>
      <c r="AO22" t="s">
        <v>132</v>
      </c>
      <c r="AP22" t="b">
        <v>0</v>
      </c>
      <c r="AQ22" t="b">
        <v>0</v>
      </c>
      <c r="AR22" t="s">
        <v>75</v>
      </c>
      <c r="AS22" t="b">
        <v>0</v>
      </c>
      <c r="AT22" t="s">
        <v>76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122</v>
      </c>
      <c r="B23" t="s">
        <v>138</v>
      </c>
      <c r="C23">
        <v>1000410</v>
      </c>
      <c r="D23" t="s">
        <v>126</v>
      </c>
      <c r="E23" t="s">
        <v>93</v>
      </c>
      <c r="F23" t="s">
        <v>139</v>
      </c>
      <c r="G23" t="s">
        <v>140</v>
      </c>
      <c r="H23" t="s">
        <v>141</v>
      </c>
      <c r="I23" t="s">
        <v>61</v>
      </c>
      <c r="J23" t="s">
        <v>142</v>
      </c>
      <c r="K23" t="s">
        <v>63</v>
      </c>
      <c r="L23">
        <v>20</v>
      </c>
      <c r="M23" t="str">
        <f t="shared" si="2"/>
        <v>0</v>
      </c>
      <c r="N23" t="str">
        <f t="shared" si="3"/>
        <v>0</v>
      </c>
      <c r="O23">
        <v>20</v>
      </c>
      <c r="P23" t="s">
        <v>99</v>
      </c>
      <c r="Q23" t="s">
        <v>65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 t="str">
        <f>"0460"</f>
        <v>0460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73</v>
      </c>
      <c r="AO23" t="s">
        <v>74</v>
      </c>
      <c r="AP23" t="b">
        <v>0</v>
      </c>
      <c r="AQ23" t="b">
        <v>0</v>
      </c>
      <c r="AR23" t="s">
        <v>143</v>
      </c>
      <c r="AS23" t="b">
        <v>0</v>
      </c>
      <c r="AT23" t="s">
        <v>76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122</v>
      </c>
      <c r="B24" t="s">
        <v>144</v>
      </c>
      <c r="C24">
        <v>1000410</v>
      </c>
      <c r="D24" t="s">
        <v>115</v>
      </c>
      <c r="E24" t="s">
        <v>88</v>
      </c>
      <c r="F24" t="s">
        <v>139</v>
      </c>
      <c r="G24" t="s">
        <v>145</v>
      </c>
      <c r="H24" t="s">
        <v>141</v>
      </c>
      <c r="I24" t="s">
        <v>61</v>
      </c>
      <c r="J24" t="s">
        <v>142</v>
      </c>
      <c r="K24" t="s">
        <v>63</v>
      </c>
      <c r="L24">
        <v>15</v>
      </c>
      <c r="M24" t="str">
        <f t="shared" si="2"/>
        <v>0</v>
      </c>
      <c r="N24" t="str">
        <f t="shared" si="3"/>
        <v>0</v>
      </c>
      <c r="O24">
        <v>15</v>
      </c>
      <c r="P24" t="s">
        <v>99</v>
      </c>
      <c r="Q24" t="s">
        <v>65</v>
      </c>
      <c r="R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 t="str">
        <f>"0460"</f>
        <v>0460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73</v>
      </c>
      <c r="AO24" t="s">
        <v>74</v>
      </c>
      <c r="AP24" t="b">
        <v>0</v>
      </c>
      <c r="AQ24" t="b">
        <v>0</v>
      </c>
      <c r="AR24" t="s">
        <v>143</v>
      </c>
      <c r="AS24" t="b">
        <v>0</v>
      </c>
      <c r="AT24" t="s">
        <v>76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122</v>
      </c>
      <c r="B25" t="s">
        <v>146</v>
      </c>
      <c r="C25">
        <v>1006310</v>
      </c>
      <c r="D25" t="s">
        <v>93</v>
      </c>
      <c r="E25" t="s">
        <v>93</v>
      </c>
      <c r="F25" t="s">
        <v>147</v>
      </c>
      <c r="G25" t="s">
        <v>148</v>
      </c>
      <c r="H25">
        <v>18819</v>
      </c>
      <c r="I25" t="s">
        <v>61</v>
      </c>
      <c r="J25" t="s">
        <v>149</v>
      </c>
      <c r="K25" t="s">
        <v>63</v>
      </c>
      <c r="L25" t="str">
        <f>"0"</f>
        <v>0</v>
      </c>
      <c r="M25" t="str">
        <f t="shared" si="2"/>
        <v>0</v>
      </c>
      <c r="N25" t="str">
        <f t="shared" si="3"/>
        <v>0</v>
      </c>
      <c r="P25" t="s">
        <v>99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0</v>
      </c>
      <c r="Y25" t="b">
        <v>0</v>
      </c>
      <c r="Z25" t="b">
        <v>0</v>
      </c>
      <c r="AA25">
        <v>103</v>
      </c>
      <c r="AB25" t="str">
        <f t="shared" ref="AB25:AB88" si="4">"0230"</f>
        <v>0230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73</v>
      </c>
      <c r="AO25" t="s">
        <v>74</v>
      </c>
      <c r="AP25" t="b">
        <v>0</v>
      </c>
      <c r="AQ25" t="b">
        <v>0</v>
      </c>
      <c r="AR25" t="s">
        <v>75</v>
      </c>
      <c r="AS25" t="b">
        <v>0</v>
      </c>
      <c r="AT25" t="s">
        <v>76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122</v>
      </c>
      <c r="B26" t="s">
        <v>146</v>
      </c>
      <c r="C26">
        <v>1006310</v>
      </c>
      <c r="D26" t="s">
        <v>93</v>
      </c>
      <c r="E26" t="s">
        <v>93</v>
      </c>
      <c r="F26" t="s">
        <v>147</v>
      </c>
      <c r="G26" t="s">
        <v>94</v>
      </c>
      <c r="H26">
        <v>18819</v>
      </c>
      <c r="I26" t="s">
        <v>61</v>
      </c>
      <c r="J26" t="s">
        <v>149</v>
      </c>
      <c r="K26" t="s">
        <v>63</v>
      </c>
      <c r="L26" t="str">
        <f>"0"</f>
        <v>0</v>
      </c>
      <c r="M26" t="str">
        <f t="shared" si="2"/>
        <v>0</v>
      </c>
      <c r="N26" t="str">
        <f t="shared" si="3"/>
        <v>0</v>
      </c>
      <c r="P26" t="s">
        <v>99</v>
      </c>
      <c r="Q26" t="s">
        <v>65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0</v>
      </c>
      <c r="Y26" t="b">
        <v>0</v>
      </c>
      <c r="Z26" t="b">
        <v>0</v>
      </c>
      <c r="AA26">
        <v>103</v>
      </c>
      <c r="AB26" t="str">
        <f t="shared" si="4"/>
        <v>0230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73</v>
      </c>
      <c r="AO26" t="s">
        <v>74</v>
      </c>
      <c r="AP26" t="b">
        <v>0</v>
      </c>
      <c r="AQ26" t="b">
        <v>0</v>
      </c>
      <c r="AR26" t="s">
        <v>75</v>
      </c>
      <c r="AS26" t="b">
        <v>0</v>
      </c>
      <c r="AT26" t="s">
        <v>76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122</v>
      </c>
      <c r="B27" t="s">
        <v>150</v>
      </c>
      <c r="C27">
        <v>1006310</v>
      </c>
      <c r="D27" t="s">
        <v>151</v>
      </c>
      <c r="E27" t="s">
        <v>151</v>
      </c>
      <c r="F27" t="s">
        <v>152</v>
      </c>
      <c r="G27" t="s">
        <v>153</v>
      </c>
      <c r="I27" t="s">
        <v>61</v>
      </c>
      <c r="J27" t="s">
        <v>154</v>
      </c>
      <c r="K27" t="s">
        <v>63</v>
      </c>
      <c r="L27">
        <v>12</v>
      </c>
      <c r="M27" t="str">
        <f t="shared" si="2"/>
        <v>0</v>
      </c>
      <c r="N27" t="str">
        <f t="shared" si="3"/>
        <v>0</v>
      </c>
      <c r="O27">
        <v>12</v>
      </c>
      <c r="P27" t="s">
        <v>99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 t="str">
        <f t="shared" si="4"/>
        <v>0230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73</v>
      </c>
      <c r="AO27" t="s">
        <v>74</v>
      </c>
      <c r="AP27" t="b">
        <v>0</v>
      </c>
      <c r="AQ27" t="b">
        <v>0</v>
      </c>
      <c r="AR27" t="s">
        <v>75</v>
      </c>
      <c r="AS27" t="b">
        <v>0</v>
      </c>
      <c r="AT27" t="s">
        <v>76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122</v>
      </c>
      <c r="B28" t="s">
        <v>155</v>
      </c>
      <c r="C28">
        <v>1006320</v>
      </c>
      <c r="D28" t="s">
        <v>93</v>
      </c>
      <c r="E28" t="s">
        <v>93</v>
      </c>
      <c r="F28" t="s">
        <v>147</v>
      </c>
      <c r="G28" t="s">
        <v>148</v>
      </c>
      <c r="H28">
        <v>18819</v>
      </c>
      <c r="I28" t="s">
        <v>61</v>
      </c>
      <c r="J28" t="s">
        <v>149</v>
      </c>
      <c r="K28" t="s">
        <v>63</v>
      </c>
      <c r="L28" t="str">
        <f>"0"</f>
        <v>0</v>
      </c>
      <c r="M28" t="str">
        <f t="shared" si="2"/>
        <v>0</v>
      </c>
      <c r="N28" t="str">
        <f t="shared" si="3"/>
        <v>0</v>
      </c>
      <c r="P28" t="s">
        <v>99</v>
      </c>
      <c r="Q28" t="s">
        <v>65</v>
      </c>
      <c r="R28" t="s">
        <v>84</v>
      </c>
      <c r="S28" t="s">
        <v>66</v>
      </c>
      <c r="T28" t="s">
        <v>67</v>
      </c>
      <c r="U28" t="s">
        <v>68</v>
      </c>
      <c r="V28" t="s">
        <v>68</v>
      </c>
      <c r="X28" t="b">
        <v>0</v>
      </c>
      <c r="Y28" t="b">
        <v>0</v>
      </c>
      <c r="Z28" t="b">
        <v>0</v>
      </c>
      <c r="AA28">
        <v>103</v>
      </c>
      <c r="AB28" t="str">
        <f t="shared" si="4"/>
        <v>0230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87</v>
      </c>
      <c r="AK28" t="s">
        <v>61</v>
      </c>
      <c r="AL28" t="s">
        <v>61</v>
      </c>
      <c r="AM28" t="s">
        <v>61</v>
      </c>
      <c r="AN28" t="s">
        <v>73</v>
      </c>
      <c r="AO28" t="s">
        <v>74</v>
      </c>
      <c r="AP28" t="b">
        <v>0</v>
      </c>
      <c r="AQ28" t="b">
        <v>0</v>
      </c>
      <c r="AR28" t="s">
        <v>75</v>
      </c>
      <c r="AS28" t="b">
        <v>0</v>
      </c>
      <c r="AT28" t="s">
        <v>76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122</v>
      </c>
      <c r="B29" t="s">
        <v>155</v>
      </c>
      <c r="C29">
        <v>1006320</v>
      </c>
      <c r="D29" t="s">
        <v>93</v>
      </c>
      <c r="E29" t="s">
        <v>93</v>
      </c>
      <c r="F29" t="s">
        <v>147</v>
      </c>
      <c r="G29" t="s">
        <v>94</v>
      </c>
      <c r="H29">
        <v>18819</v>
      </c>
      <c r="I29" t="s">
        <v>61</v>
      </c>
      <c r="J29" t="s">
        <v>149</v>
      </c>
      <c r="K29" t="s">
        <v>63</v>
      </c>
      <c r="L29" t="str">
        <f>"0"</f>
        <v>0</v>
      </c>
      <c r="M29" t="str">
        <f t="shared" si="2"/>
        <v>0</v>
      </c>
      <c r="N29" t="str">
        <f t="shared" si="3"/>
        <v>0</v>
      </c>
      <c r="P29" t="s">
        <v>99</v>
      </c>
      <c r="Q29" t="s">
        <v>65</v>
      </c>
      <c r="R29" t="s">
        <v>84</v>
      </c>
      <c r="S29" t="s">
        <v>66</v>
      </c>
      <c r="T29" t="s">
        <v>67</v>
      </c>
      <c r="U29" t="s">
        <v>68</v>
      </c>
      <c r="V29" t="s">
        <v>68</v>
      </c>
      <c r="X29" t="b">
        <v>0</v>
      </c>
      <c r="Y29" t="b">
        <v>0</v>
      </c>
      <c r="Z29" t="b">
        <v>0</v>
      </c>
      <c r="AA29">
        <v>103</v>
      </c>
      <c r="AB29" t="str">
        <f t="shared" si="4"/>
        <v>0230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87</v>
      </c>
      <c r="AK29" t="s">
        <v>61</v>
      </c>
      <c r="AL29" t="s">
        <v>61</v>
      </c>
      <c r="AM29" t="s">
        <v>61</v>
      </c>
      <c r="AN29" t="s">
        <v>73</v>
      </c>
      <c r="AO29" t="s">
        <v>74</v>
      </c>
      <c r="AP29" t="b">
        <v>0</v>
      </c>
      <c r="AQ29" t="b">
        <v>0</v>
      </c>
      <c r="AR29" t="s">
        <v>75</v>
      </c>
      <c r="AS29" t="b">
        <v>0</v>
      </c>
      <c r="AT29" t="s">
        <v>76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122</v>
      </c>
      <c r="B30" t="s">
        <v>156</v>
      </c>
      <c r="C30">
        <v>1006320</v>
      </c>
      <c r="D30" t="s">
        <v>151</v>
      </c>
      <c r="E30" t="s">
        <v>151</v>
      </c>
      <c r="F30" t="s">
        <v>152</v>
      </c>
      <c r="G30" t="s">
        <v>153</v>
      </c>
      <c r="I30" t="s">
        <v>61</v>
      </c>
      <c r="J30" t="s">
        <v>154</v>
      </c>
      <c r="K30" t="s">
        <v>63</v>
      </c>
      <c r="L30">
        <v>15</v>
      </c>
      <c r="M30" t="str">
        <f t="shared" si="2"/>
        <v>0</v>
      </c>
      <c r="N30" t="str">
        <f t="shared" si="3"/>
        <v>0</v>
      </c>
      <c r="O30">
        <v>15</v>
      </c>
      <c r="P30" t="s">
        <v>99</v>
      </c>
      <c r="Q30" t="s">
        <v>65</v>
      </c>
      <c r="R30" t="s">
        <v>84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 t="str">
        <f t="shared" si="4"/>
        <v>0230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87</v>
      </c>
      <c r="AK30" t="s">
        <v>61</v>
      </c>
      <c r="AL30" t="s">
        <v>61</v>
      </c>
      <c r="AM30" t="s">
        <v>61</v>
      </c>
      <c r="AN30" t="s">
        <v>73</v>
      </c>
      <c r="AO30" t="s">
        <v>74</v>
      </c>
      <c r="AP30" t="b">
        <v>0</v>
      </c>
      <c r="AQ30" t="b">
        <v>0</v>
      </c>
      <c r="AR30" t="s">
        <v>75</v>
      </c>
      <c r="AS30" t="b">
        <v>0</v>
      </c>
      <c r="AT30" t="s">
        <v>76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122</v>
      </c>
      <c r="B31" t="s">
        <v>157</v>
      </c>
      <c r="C31">
        <v>1006330</v>
      </c>
      <c r="D31" t="s">
        <v>93</v>
      </c>
      <c r="E31" t="s">
        <v>93</v>
      </c>
      <c r="F31" t="s">
        <v>147</v>
      </c>
      <c r="G31" t="s">
        <v>148</v>
      </c>
      <c r="H31">
        <v>18819</v>
      </c>
      <c r="I31" t="s">
        <v>61</v>
      </c>
      <c r="J31" t="s">
        <v>149</v>
      </c>
      <c r="K31" t="s">
        <v>63</v>
      </c>
      <c r="L31" t="str">
        <f>"0"</f>
        <v>0</v>
      </c>
      <c r="M31" t="str">
        <f t="shared" si="2"/>
        <v>0</v>
      </c>
      <c r="N31" t="str">
        <f t="shared" si="3"/>
        <v>0</v>
      </c>
      <c r="P31" t="s">
        <v>99</v>
      </c>
      <c r="Q31" t="s">
        <v>65</v>
      </c>
      <c r="R31" t="s">
        <v>84</v>
      </c>
      <c r="S31" t="s">
        <v>66</v>
      </c>
      <c r="T31" t="s">
        <v>67</v>
      </c>
      <c r="U31" t="s">
        <v>68</v>
      </c>
      <c r="V31" t="s">
        <v>68</v>
      </c>
      <c r="X31" t="b">
        <v>0</v>
      </c>
      <c r="Y31" t="b">
        <v>0</v>
      </c>
      <c r="Z31" t="b">
        <v>0</v>
      </c>
      <c r="AA31">
        <v>103</v>
      </c>
      <c r="AB31" t="str">
        <f t="shared" si="4"/>
        <v>0230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87</v>
      </c>
      <c r="AK31" t="s">
        <v>61</v>
      </c>
      <c r="AL31" t="s">
        <v>61</v>
      </c>
      <c r="AM31" t="s">
        <v>61</v>
      </c>
      <c r="AN31" t="s">
        <v>73</v>
      </c>
      <c r="AO31" t="s">
        <v>74</v>
      </c>
      <c r="AP31" t="b">
        <v>0</v>
      </c>
      <c r="AQ31" t="b">
        <v>0</v>
      </c>
      <c r="AR31" t="s">
        <v>75</v>
      </c>
      <c r="AS31" t="b">
        <v>0</v>
      </c>
      <c r="AT31" t="s">
        <v>76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122</v>
      </c>
      <c r="B32" t="s">
        <v>157</v>
      </c>
      <c r="C32">
        <v>1006330</v>
      </c>
      <c r="D32" t="s">
        <v>93</v>
      </c>
      <c r="E32" t="s">
        <v>93</v>
      </c>
      <c r="F32" t="s">
        <v>147</v>
      </c>
      <c r="G32" t="s">
        <v>94</v>
      </c>
      <c r="H32">
        <v>18819</v>
      </c>
      <c r="I32" t="s">
        <v>61</v>
      </c>
      <c r="J32" t="s">
        <v>149</v>
      </c>
      <c r="K32" t="s">
        <v>63</v>
      </c>
      <c r="L32" t="str">
        <f>"0"</f>
        <v>0</v>
      </c>
      <c r="M32" t="str">
        <f t="shared" si="2"/>
        <v>0</v>
      </c>
      <c r="N32" t="str">
        <f t="shared" si="3"/>
        <v>0</v>
      </c>
      <c r="P32" t="s">
        <v>99</v>
      </c>
      <c r="Q32" t="s">
        <v>65</v>
      </c>
      <c r="R32" t="s">
        <v>84</v>
      </c>
      <c r="S32" t="s">
        <v>66</v>
      </c>
      <c r="T32" t="s">
        <v>67</v>
      </c>
      <c r="U32" t="s">
        <v>68</v>
      </c>
      <c r="V32" t="s">
        <v>68</v>
      </c>
      <c r="X32" t="b">
        <v>0</v>
      </c>
      <c r="Y32" t="b">
        <v>0</v>
      </c>
      <c r="Z32" t="b">
        <v>0</v>
      </c>
      <c r="AA32">
        <v>103</v>
      </c>
      <c r="AB32" t="str">
        <f t="shared" si="4"/>
        <v>0230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87</v>
      </c>
      <c r="AK32" t="s">
        <v>61</v>
      </c>
      <c r="AL32" t="s">
        <v>61</v>
      </c>
      <c r="AM32" t="s">
        <v>61</v>
      </c>
      <c r="AN32" t="s">
        <v>73</v>
      </c>
      <c r="AO32" t="s">
        <v>74</v>
      </c>
      <c r="AP32" t="b">
        <v>0</v>
      </c>
      <c r="AQ32" t="b">
        <v>0</v>
      </c>
      <c r="AR32" t="s">
        <v>75</v>
      </c>
      <c r="AS32" t="b">
        <v>0</v>
      </c>
      <c r="AT32" t="s">
        <v>76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122</v>
      </c>
      <c r="B33" t="s">
        <v>158</v>
      </c>
      <c r="C33">
        <v>1006330</v>
      </c>
      <c r="D33" t="s">
        <v>151</v>
      </c>
      <c r="E33" t="s">
        <v>151</v>
      </c>
      <c r="F33" t="s">
        <v>152</v>
      </c>
      <c r="G33" t="s">
        <v>153</v>
      </c>
      <c r="I33" t="s">
        <v>61</v>
      </c>
      <c r="J33" t="s">
        <v>154</v>
      </c>
      <c r="K33" t="s">
        <v>63</v>
      </c>
      <c r="L33">
        <v>5</v>
      </c>
      <c r="M33" t="str">
        <f t="shared" si="2"/>
        <v>0</v>
      </c>
      <c r="N33" t="str">
        <f t="shared" si="3"/>
        <v>0</v>
      </c>
      <c r="O33">
        <v>5</v>
      </c>
      <c r="P33" t="s">
        <v>99</v>
      </c>
      <c r="Q33" t="s">
        <v>65</v>
      </c>
      <c r="R33" t="s">
        <v>84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 t="str">
        <f t="shared" si="4"/>
        <v>0230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87</v>
      </c>
      <c r="AK33" t="s">
        <v>61</v>
      </c>
      <c r="AL33" t="s">
        <v>61</v>
      </c>
      <c r="AM33" t="s">
        <v>61</v>
      </c>
      <c r="AN33" t="s">
        <v>73</v>
      </c>
      <c r="AO33" t="s">
        <v>74</v>
      </c>
      <c r="AP33" t="b">
        <v>0</v>
      </c>
      <c r="AQ33" t="b">
        <v>0</v>
      </c>
      <c r="AR33" t="s">
        <v>75</v>
      </c>
      <c r="AS33" t="b">
        <v>0</v>
      </c>
      <c r="AT33" t="s">
        <v>76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122</v>
      </c>
      <c r="B34" t="s">
        <v>159</v>
      </c>
      <c r="C34">
        <v>2106350</v>
      </c>
      <c r="D34" t="s">
        <v>126</v>
      </c>
      <c r="E34" t="s">
        <v>126</v>
      </c>
      <c r="F34" t="s">
        <v>80</v>
      </c>
      <c r="G34" t="s">
        <v>160</v>
      </c>
      <c r="H34">
        <v>10002</v>
      </c>
      <c r="I34" t="s">
        <v>61</v>
      </c>
      <c r="J34" t="s">
        <v>82</v>
      </c>
      <c r="K34" t="s">
        <v>63</v>
      </c>
      <c r="L34">
        <v>35</v>
      </c>
      <c r="M34" t="str">
        <f t="shared" si="2"/>
        <v>0</v>
      </c>
      <c r="N34" t="str">
        <f t="shared" si="3"/>
        <v>0</v>
      </c>
      <c r="O34">
        <v>35</v>
      </c>
      <c r="P34" t="s">
        <v>64</v>
      </c>
      <c r="Q34" t="s">
        <v>65</v>
      </c>
      <c r="R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 t="str">
        <f t="shared" si="4"/>
        <v>0230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73</v>
      </c>
      <c r="AO34" t="s">
        <v>74</v>
      </c>
      <c r="AP34" t="b">
        <v>0</v>
      </c>
      <c r="AQ34" t="b">
        <v>0</v>
      </c>
      <c r="AR34" t="s">
        <v>75</v>
      </c>
      <c r="AS34" t="b">
        <v>0</v>
      </c>
      <c r="AT34" t="s">
        <v>76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122</v>
      </c>
      <c r="B35" t="s">
        <v>159</v>
      </c>
      <c r="C35">
        <v>2106350</v>
      </c>
      <c r="D35" t="s">
        <v>115</v>
      </c>
      <c r="E35" t="s">
        <v>115</v>
      </c>
      <c r="F35" t="s">
        <v>80</v>
      </c>
      <c r="G35" t="s">
        <v>161</v>
      </c>
      <c r="H35">
        <v>10002</v>
      </c>
      <c r="I35" t="s">
        <v>61</v>
      </c>
      <c r="J35" t="s">
        <v>82</v>
      </c>
      <c r="K35" t="s">
        <v>63</v>
      </c>
      <c r="L35">
        <v>35</v>
      </c>
      <c r="M35" t="str">
        <f t="shared" si="2"/>
        <v>0</v>
      </c>
      <c r="N35" t="str">
        <f t="shared" si="3"/>
        <v>0</v>
      </c>
      <c r="O35">
        <v>35</v>
      </c>
      <c r="P35" t="s">
        <v>64</v>
      </c>
      <c r="Q35" t="s">
        <v>65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 t="str">
        <f t="shared" si="4"/>
        <v>0230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73</v>
      </c>
      <c r="AO35" t="s">
        <v>74</v>
      </c>
      <c r="AP35" t="b">
        <v>0</v>
      </c>
      <c r="AQ35" t="b">
        <v>0</v>
      </c>
      <c r="AR35" t="s">
        <v>75</v>
      </c>
      <c r="AS35" t="b">
        <v>0</v>
      </c>
      <c r="AT35" t="s">
        <v>76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122</v>
      </c>
      <c r="B36" t="s">
        <v>162</v>
      </c>
      <c r="C36">
        <v>1803300</v>
      </c>
      <c r="D36" t="s">
        <v>93</v>
      </c>
      <c r="E36" t="s">
        <v>93</v>
      </c>
      <c r="G36" t="s">
        <v>97</v>
      </c>
      <c r="H36">
        <v>18814</v>
      </c>
      <c r="I36" t="s">
        <v>61</v>
      </c>
      <c r="J36" t="s">
        <v>163</v>
      </c>
      <c r="K36" t="s">
        <v>63</v>
      </c>
      <c r="L36">
        <v>30</v>
      </c>
      <c r="M36" t="str">
        <f t="shared" si="2"/>
        <v>0</v>
      </c>
      <c r="N36" t="str">
        <f t="shared" si="3"/>
        <v>0</v>
      </c>
      <c r="O36">
        <v>30</v>
      </c>
      <c r="P36" t="s">
        <v>99</v>
      </c>
      <c r="Q36" t="s">
        <v>65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 t="str">
        <f t="shared" si="4"/>
        <v>0230</v>
      </c>
      <c r="AC36" t="s">
        <v>86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61</v>
      </c>
      <c r="AK36" t="s">
        <v>61</v>
      </c>
      <c r="AL36" t="s">
        <v>61</v>
      </c>
      <c r="AM36" t="s">
        <v>61</v>
      </c>
      <c r="AN36" t="s">
        <v>73</v>
      </c>
      <c r="AO36" t="s">
        <v>132</v>
      </c>
      <c r="AP36" t="b">
        <v>0</v>
      </c>
      <c r="AQ36" t="b">
        <v>0</v>
      </c>
      <c r="AR36" t="s">
        <v>75</v>
      </c>
      <c r="AS36" t="b">
        <v>0</v>
      </c>
      <c r="AT36" t="s">
        <v>76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122</v>
      </c>
      <c r="B37" t="s">
        <v>162</v>
      </c>
      <c r="C37">
        <v>1803300</v>
      </c>
      <c r="D37" t="s">
        <v>115</v>
      </c>
      <c r="E37" t="s">
        <v>115</v>
      </c>
      <c r="G37" t="s">
        <v>103</v>
      </c>
      <c r="H37">
        <v>18814</v>
      </c>
      <c r="I37" t="s">
        <v>61</v>
      </c>
      <c r="J37" t="s">
        <v>163</v>
      </c>
      <c r="K37" t="s">
        <v>63</v>
      </c>
      <c r="L37">
        <v>30</v>
      </c>
      <c r="M37" t="str">
        <f t="shared" si="2"/>
        <v>0</v>
      </c>
      <c r="N37" t="str">
        <f t="shared" si="3"/>
        <v>0</v>
      </c>
      <c r="O37">
        <v>30</v>
      </c>
      <c r="P37" t="s">
        <v>99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103</v>
      </c>
      <c r="AB37" t="str">
        <f t="shared" si="4"/>
        <v>0230</v>
      </c>
      <c r="AC37" t="s">
        <v>86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73</v>
      </c>
      <c r="AO37" t="s">
        <v>132</v>
      </c>
      <c r="AP37" t="b">
        <v>0</v>
      </c>
      <c r="AQ37" t="b">
        <v>0</v>
      </c>
      <c r="AR37" t="s">
        <v>75</v>
      </c>
      <c r="AS37" t="b">
        <v>0</v>
      </c>
      <c r="AT37" t="s">
        <v>76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122</v>
      </c>
      <c r="B38" t="s">
        <v>162</v>
      </c>
      <c r="C38">
        <v>1803300</v>
      </c>
      <c r="D38" t="s">
        <v>88</v>
      </c>
      <c r="E38" t="s">
        <v>88</v>
      </c>
      <c r="G38" t="s">
        <v>164</v>
      </c>
      <c r="H38">
        <v>18814</v>
      </c>
      <c r="I38" t="s">
        <v>61</v>
      </c>
      <c r="J38" t="s">
        <v>163</v>
      </c>
      <c r="K38" t="s">
        <v>63</v>
      </c>
      <c r="L38">
        <v>30</v>
      </c>
      <c r="M38" t="str">
        <f t="shared" si="2"/>
        <v>0</v>
      </c>
      <c r="N38" t="str">
        <f t="shared" si="3"/>
        <v>0</v>
      </c>
      <c r="O38">
        <v>30</v>
      </c>
      <c r="P38" t="s">
        <v>99</v>
      </c>
      <c r="Q38" t="s">
        <v>65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103</v>
      </c>
      <c r="AB38" t="str">
        <f t="shared" si="4"/>
        <v>0230</v>
      </c>
      <c r="AC38" t="s">
        <v>86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73</v>
      </c>
      <c r="AO38" t="s">
        <v>132</v>
      </c>
      <c r="AP38" t="b">
        <v>0</v>
      </c>
      <c r="AQ38" t="b">
        <v>0</v>
      </c>
      <c r="AR38" t="s">
        <v>75</v>
      </c>
      <c r="AS38" t="b">
        <v>0</v>
      </c>
      <c r="AT38" t="s">
        <v>76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122</v>
      </c>
      <c r="B39" t="s">
        <v>162</v>
      </c>
      <c r="C39">
        <v>1803300</v>
      </c>
      <c r="D39" t="s">
        <v>79</v>
      </c>
      <c r="E39" t="s">
        <v>79</v>
      </c>
      <c r="G39" t="s">
        <v>165</v>
      </c>
      <c r="H39">
        <v>18814</v>
      </c>
      <c r="I39" t="s">
        <v>61</v>
      </c>
      <c r="J39" t="s">
        <v>163</v>
      </c>
      <c r="K39" t="s">
        <v>63</v>
      </c>
      <c r="L39">
        <v>30</v>
      </c>
      <c r="M39" t="str">
        <f t="shared" si="2"/>
        <v>0</v>
      </c>
      <c r="N39" t="str">
        <f t="shared" si="3"/>
        <v>0</v>
      </c>
      <c r="O39">
        <v>30</v>
      </c>
      <c r="P39" t="s">
        <v>99</v>
      </c>
      <c r="Q39" t="s">
        <v>65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103</v>
      </c>
      <c r="AB39" t="str">
        <f t="shared" si="4"/>
        <v>0230</v>
      </c>
      <c r="AC39" t="s">
        <v>86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73</v>
      </c>
      <c r="AO39" t="s">
        <v>132</v>
      </c>
      <c r="AP39" t="b">
        <v>0</v>
      </c>
      <c r="AQ39" t="b">
        <v>0</v>
      </c>
      <c r="AR39" t="s">
        <v>75</v>
      </c>
      <c r="AS39" t="b">
        <v>0</v>
      </c>
      <c r="AT39" t="s">
        <v>76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122</v>
      </c>
      <c r="B40" t="s">
        <v>162</v>
      </c>
      <c r="C40">
        <v>1803300</v>
      </c>
      <c r="D40" t="s">
        <v>101</v>
      </c>
      <c r="E40" t="s">
        <v>101</v>
      </c>
      <c r="G40" t="s">
        <v>166</v>
      </c>
      <c r="H40">
        <v>18814</v>
      </c>
      <c r="I40" t="s">
        <v>61</v>
      </c>
      <c r="J40" t="s">
        <v>163</v>
      </c>
      <c r="K40" t="s">
        <v>63</v>
      </c>
      <c r="L40">
        <v>34</v>
      </c>
      <c r="M40" t="str">
        <f t="shared" si="2"/>
        <v>0</v>
      </c>
      <c r="N40" t="str">
        <f t="shared" si="3"/>
        <v>0</v>
      </c>
      <c r="O40">
        <v>34</v>
      </c>
      <c r="P40" t="s">
        <v>99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 t="str">
        <f t="shared" si="4"/>
        <v>0230</v>
      </c>
      <c r="AC40" t="s">
        <v>86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73</v>
      </c>
      <c r="AO40" t="s">
        <v>132</v>
      </c>
      <c r="AP40" t="b">
        <v>0</v>
      </c>
      <c r="AQ40" t="b">
        <v>0</v>
      </c>
      <c r="AR40" t="s">
        <v>75</v>
      </c>
      <c r="AS40" t="b">
        <v>0</v>
      </c>
      <c r="AT40" t="s">
        <v>76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122</v>
      </c>
      <c r="B41" t="s">
        <v>167</v>
      </c>
      <c r="C41">
        <v>1803310</v>
      </c>
      <c r="D41" t="s">
        <v>93</v>
      </c>
      <c r="E41" t="s">
        <v>93</v>
      </c>
      <c r="F41" t="s">
        <v>168</v>
      </c>
      <c r="G41" t="s">
        <v>97</v>
      </c>
      <c r="H41">
        <v>18814</v>
      </c>
      <c r="I41" t="s">
        <v>61</v>
      </c>
      <c r="J41" t="s">
        <v>163</v>
      </c>
      <c r="K41" t="s">
        <v>63</v>
      </c>
      <c r="L41">
        <v>25</v>
      </c>
      <c r="M41" t="str">
        <f t="shared" si="2"/>
        <v>0</v>
      </c>
      <c r="N41" t="str">
        <f t="shared" si="3"/>
        <v>0</v>
      </c>
      <c r="O41">
        <v>25</v>
      </c>
      <c r="P41" t="s">
        <v>99</v>
      </c>
      <c r="Q41" t="s">
        <v>65</v>
      </c>
      <c r="R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 t="str">
        <f t="shared" si="4"/>
        <v>0230</v>
      </c>
      <c r="AC41" t="s">
        <v>86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73</v>
      </c>
      <c r="AO41" t="s">
        <v>132</v>
      </c>
      <c r="AP41" t="b">
        <v>0</v>
      </c>
      <c r="AQ41" t="b">
        <v>0</v>
      </c>
      <c r="AR41" t="s">
        <v>75</v>
      </c>
      <c r="AS41" t="b">
        <v>0</v>
      </c>
      <c r="AT41" t="s">
        <v>76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122</v>
      </c>
      <c r="B42" t="s">
        <v>167</v>
      </c>
      <c r="C42">
        <v>1803310</v>
      </c>
      <c r="D42" t="s">
        <v>115</v>
      </c>
      <c r="E42" t="s">
        <v>115</v>
      </c>
      <c r="F42" t="s">
        <v>168</v>
      </c>
      <c r="G42" t="s">
        <v>103</v>
      </c>
      <c r="H42">
        <v>18814</v>
      </c>
      <c r="I42" t="s">
        <v>61</v>
      </c>
      <c r="J42" t="s">
        <v>163</v>
      </c>
      <c r="K42" t="s">
        <v>63</v>
      </c>
      <c r="L42">
        <v>25</v>
      </c>
      <c r="M42" t="str">
        <f t="shared" si="2"/>
        <v>0</v>
      </c>
      <c r="N42" t="str">
        <f t="shared" si="3"/>
        <v>0</v>
      </c>
      <c r="O42">
        <v>25</v>
      </c>
      <c r="P42" t="s">
        <v>99</v>
      </c>
      <c r="Q42" t="s">
        <v>65</v>
      </c>
      <c r="R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 t="str">
        <f t="shared" si="4"/>
        <v>0230</v>
      </c>
      <c r="AC42" t="s">
        <v>86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73</v>
      </c>
      <c r="AO42" t="s">
        <v>132</v>
      </c>
      <c r="AP42" t="b">
        <v>0</v>
      </c>
      <c r="AQ42" t="b">
        <v>0</v>
      </c>
      <c r="AR42" t="s">
        <v>75</v>
      </c>
      <c r="AS42" t="b">
        <v>0</v>
      </c>
      <c r="AT42" t="s">
        <v>76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122</v>
      </c>
      <c r="B43" t="s">
        <v>167</v>
      </c>
      <c r="C43">
        <v>1803310</v>
      </c>
      <c r="D43" t="s">
        <v>88</v>
      </c>
      <c r="E43" t="s">
        <v>88</v>
      </c>
      <c r="F43" t="s">
        <v>168</v>
      </c>
      <c r="G43" t="s">
        <v>164</v>
      </c>
      <c r="H43">
        <v>18814</v>
      </c>
      <c r="I43" t="s">
        <v>61</v>
      </c>
      <c r="J43" t="s">
        <v>163</v>
      </c>
      <c r="K43" t="s">
        <v>63</v>
      </c>
      <c r="L43">
        <v>25</v>
      </c>
      <c r="M43" t="str">
        <f t="shared" si="2"/>
        <v>0</v>
      </c>
      <c r="N43" t="str">
        <f t="shared" si="3"/>
        <v>0</v>
      </c>
      <c r="O43">
        <v>25</v>
      </c>
      <c r="P43" t="s">
        <v>99</v>
      </c>
      <c r="Q43" t="s">
        <v>65</v>
      </c>
      <c r="R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 t="str">
        <f t="shared" si="4"/>
        <v>0230</v>
      </c>
      <c r="AC43" t="s">
        <v>86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73</v>
      </c>
      <c r="AO43" t="s">
        <v>132</v>
      </c>
      <c r="AP43" t="b">
        <v>0</v>
      </c>
      <c r="AQ43" t="b">
        <v>0</v>
      </c>
      <c r="AR43" t="s">
        <v>75</v>
      </c>
      <c r="AS43" t="b">
        <v>0</v>
      </c>
      <c r="AT43" t="s">
        <v>76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122</v>
      </c>
      <c r="B44" t="s">
        <v>167</v>
      </c>
      <c r="C44">
        <v>1803310</v>
      </c>
      <c r="D44" t="s">
        <v>79</v>
      </c>
      <c r="E44" t="s">
        <v>79</v>
      </c>
      <c r="F44" t="s">
        <v>168</v>
      </c>
      <c r="G44" t="s">
        <v>165</v>
      </c>
      <c r="H44">
        <v>18814</v>
      </c>
      <c r="I44" t="s">
        <v>61</v>
      </c>
      <c r="J44" t="s">
        <v>163</v>
      </c>
      <c r="K44" t="s">
        <v>63</v>
      </c>
      <c r="L44">
        <v>25</v>
      </c>
      <c r="M44" t="str">
        <f t="shared" si="2"/>
        <v>0</v>
      </c>
      <c r="N44" t="str">
        <f t="shared" si="3"/>
        <v>0</v>
      </c>
      <c r="O44">
        <v>25</v>
      </c>
      <c r="P44" t="s">
        <v>99</v>
      </c>
      <c r="Q44" t="s">
        <v>65</v>
      </c>
      <c r="R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 t="str">
        <f t="shared" si="4"/>
        <v>0230</v>
      </c>
      <c r="AC44" t="s">
        <v>86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73</v>
      </c>
      <c r="AO44" t="s">
        <v>132</v>
      </c>
      <c r="AP44" t="b">
        <v>0</v>
      </c>
      <c r="AQ44" t="b">
        <v>0</v>
      </c>
      <c r="AR44" t="s">
        <v>75</v>
      </c>
      <c r="AS44" t="b">
        <v>0</v>
      </c>
      <c r="AT44" t="s">
        <v>76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122</v>
      </c>
      <c r="B45" t="s">
        <v>167</v>
      </c>
      <c r="C45">
        <v>1803310</v>
      </c>
      <c r="D45" t="s">
        <v>101</v>
      </c>
      <c r="E45" t="s">
        <v>101</v>
      </c>
      <c r="F45" t="s">
        <v>168</v>
      </c>
      <c r="G45" t="s">
        <v>166</v>
      </c>
      <c r="H45">
        <v>18814</v>
      </c>
      <c r="I45" t="s">
        <v>61</v>
      </c>
      <c r="J45" t="s">
        <v>163</v>
      </c>
      <c r="K45" t="s">
        <v>63</v>
      </c>
      <c r="L45">
        <v>25</v>
      </c>
      <c r="M45" t="str">
        <f t="shared" ref="M45:M76" si="5">"0"</f>
        <v>0</v>
      </c>
      <c r="N45" t="str">
        <f t="shared" si="3"/>
        <v>0</v>
      </c>
      <c r="O45">
        <v>25</v>
      </c>
      <c r="P45" t="s">
        <v>99</v>
      </c>
      <c r="Q45" t="s">
        <v>65</v>
      </c>
      <c r="R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 t="str">
        <f t="shared" si="4"/>
        <v>0230</v>
      </c>
      <c r="AC45" t="s">
        <v>86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73</v>
      </c>
      <c r="AO45" t="s">
        <v>132</v>
      </c>
      <c r="AP45" t="b">
        <v>0</v>
      </c>
      <c r="AQ45" t="b">
        <v>0</v>
      </c>
      <c r="AR45" t="s">
        <v>75</v>
      </c>
      <c r="AS45" t="b">
        <v>0</v>
      </c>
      <c r="AT45" t="s">
        <v>76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122</v>
      </c>
      <c r="B46" t="s">
        <v>169</v>
      </c>
      <c r="C46">
        <v>1803320</v>
      </c>
      <c r="D46" t="s">
        <v>93</v>
      </c>
      <c r="E46" t="s">
        <v>93</v>
      </c>
      <c r="F46" t="s">
        <v>168</v>
      </c>
      <c r="G46" t="s">
        <v>109</v>
      </c>
      <c r="H46">
        <v>18814</v>
      </c>
      <c r="I46" t="s">
        <v>61</v>
      </c>
      <c r="J46" t="s">
        <v>163</v>
      </c>
      <c r="K46" t="s">
        <v>63</v>
      </c>
      <c r="L46">
        <v>20</v>
      </c>
      <c r="M46" t="str">
        <f t="shared" si="5"/>
        <v>0</v>
      </c>
      <c r="N46" t="str">
        <f t="shared" si="3"/>
        <v>0</v>
      </c>
      <c r="O46">
        <v>20</v>
      </c>
      <c r="P46" t="s">
        <v>99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 t="str">
        <f t="shared" si="4"/>
        <v>0230</v>
      </c>
      <c r="AC46" t="s">
        <v>86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73</v>
      </c>
      <c r="AO46" t="s">
        <v>132</v>
      </c>
      <c r="AP46" t="b">
        <v>0</v>
      </c>
      <c r="AQ46" t="b">
        <v>0</v>
      </c>
      <c r="AR46" t="s">
        <v>75</v>
      </c>
      <c r="AS46" t="b">
        <v>0</v>
      </c>
      <c r="AT46" t="s">
        <v>76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122</v>
      </c>
      <c r="B47" t="s">
        <v>169</v>
      </c>
      <c r="C47">
        <v>1803320</v>
      </c>
      <c r="D47" t="s">
        <v>115</v>
      </c>
      <c r="E47" t="s">
        <v>115</v>
      </c>
      <c r="F47" t="s">
        <v>168</v>
      </c>
      <c r="G47" t="s">
        <v>110</v>
      </c>
      <c r="H47">
        <v>18814</v>
      </c>
      <c r="I47" t="s">
        <v>61</v>
      </c>
      <c r="J47" t="s">
        <v>163</v>
      </c>
      <c r="K47" t="s">
        <v>63</v>
      </c>
      <c r="L47">
        <v>20</v>
      </c>
      <c r="M47" t="str">
        <f t="shared" si="5"/>
        <v>0</v>
      </c>
      <c r="N47" t="str">
        <f t="shared" si="3"/>
        <v>0</v>
      </c>
      <c r="O47">
        <v>20</v>
      </c>
      <c r="P47" t="s">
        <v>99</v>
      </c>
      <c r="Q47" t="s">
        <v>65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 t="str">
        <f t="shared" si="4"/>
        <v>0230</v>
      </c>
      <c r="AC47" t="s">
        <v>86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73</v>
      </c>
      <c r="AO47" t="s">
        <v>132</v>
      </c>
      <c r="AP47" t="b">
        <v>0</v>
      </c>
      <c r="AQ47" t="b">
        <v>0</v>
      </c>
      <c r="AR47" t="s">
        <v>75</v>
      </c>
      <c r="AS47" t="b">
        <v>0</v>
      </c>
      <c r="AT47" t="s">
        <v>76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122</v>
      </c>
      <c r="B48" t="s">
        <v>169</v>
      </c>
      <c r="C48">
        <v>1803320</v>
      </c>
      <c r="D48" t="s">
        <v>88</v>
      </c>
      <c r="E48" t="s">
        <v>88</v>
      </c>
      <c r="F48" t="s">
        <v>168</v>
      </c>
      <c r="G48" t="s">
        <v>170</v>
      </c>
      <c r="H48">
        <v>18814</v>
      </c>
      <c r="I48" t="s">
        <v>61</v>
      </c>
      <c r="J48" t="s">
        <v>163</v>
      </c>
      <c r="K48" t="s">
        <v>63</v>
      </c>
      <c r="L48">
        <v>20</v>
      </c>
      <c r="M48" t="str">
        <f t="shared" si="5"/>
        <v>0</v>
      </c>
      <c r="N48" t="str">
        <f t="shared" si="3"/>
        <v>0</v>
      </c>
      <c r="O48">
        <v>20</v>
      </c>
      <c r="P48" t="s">
        <v>99</v>
      </c>
      <c r="Q48" t="s">
        <v>65</v>
      </c>
      <c r="R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 t="str">
        <f t="shared" si="4"/>
        <v>0230</v>
      </c>
      <c r="AC48" t="s">
        <v>86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73</v>
      </c>
      <c r="AO48" t="s">
        <v>132</v>
      </c>
      <c r="AP48" t="b">
        <v>0</v>
      </c>
      <c r="AQ48" t="b">
        <v>0</v>
      </c>
      <c r="AR48" t="s">
        <v>75</v>
      </c>
      <c r="AS48" t="b">
        <v>0</v>
      </c>
      <c r="AT48" t="s">
        <v>76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122</v>
      </c>
      <c r="B49" t="s">
        <v>169</v>
      </c>
      <c r="C49">
        <v>1803320</v>
      </c>
      <c r="D49" t="s">
        <v>79</v>
      </c>
      <c r="E49" t="s">
        <v>79</v>
      </c>
      <c r="F49" t="s">
        <v>168</v>
      </c>
      <c r="G49" t="s">
        <v>171</v>
      </c>
      <c r="H49">
        <v>18814</v>
      </c>
      <c r="I49" t="s">
        <v>61</v>
      </c>
      <c r="J49" t="s">
        <v>163</v>
      </c>
      <c r="K49" t="s">
        <v>63</v>
      </c>
      <c r="L49">
        <v>20</v>
      </c>
      <c r="M49" t="str">
        <f t="shared" si="5"/>
        <v>0</v>
      </c>
      <c r="N49">
        <v>1</v>
      </c>
      <c r="O49">
        <v>19</v>
      </c>
      <c r="P49" t="s">
        <v>99</v>
      </c>
      <c r="Q49" t="s">
        <v>65</v>
      </c>
      <c r="R49" t="s">
        <v>65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 t="str">
        <f t="shared" si="4"/>
        <v>0230</v>
      </c>
      <c r="AC49" t="s">
        <v>86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73</v>
      </c>
      <c r="AO49" t="s">
        <v>132</v>
      </c>
      <c r="AP49" t="b">
        <v>0</v>
      </c>
      <c r="AQ49" t="b">
        <v>0</v>
      </c>
      <c r="AR49" t="s">
        <v>75</v>
      </c>
      <c r="AS49" t="b">
        <v>0</v>
      </c>
      <c r="AT49" t="s">
        <v>76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122</v>
      </c>
      <c r="B50" t="s">
        <v>169</v>
      </c>
      <c r="C50">
        <v>1803320</v>
      </c>
      <c r="D50" t="s">
        <v>101</v>
      </c>
      <c r="E50" t="s">
        <v>101</v>
      </c>
      <c r="F50" t="s">
        <v>168</v>
      </c>
      <c r="G50" t="s">
        <v>172</v>
      </c>
      <c r="H50">
        <v>18814</v>
      </c>
      <c r="I50" t="s">
        <v>61</v>
      </c>
      <c r="J50" t="s">
        <v>163</v>
      </c>
      <c r="K50" t="s">
        <v>63</v>
      </c>
      <c r="L50">
        <v>20</v>
      </c>
      <c r="M50" t="str">
        <f t="shared" si="5"/>
        <v>0</v>
      </c>
      <c r="N50" t="str">
        <f t="shared" ref="N50:N91" si="6">"0"</f>
        <v>0</v>
      </c>
      <c r="O50">
        <v>20</v>
      </c>
      <c r="P50" t="s">
        <v>99</v>
      </c>
      <c r="Q50" t="s">
        <v>65</v>
      </c>
      <c r="R50" t="s">
        <v>65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103</v>
      </c>
      <c r="AB50" t="str">
        <f t="shared" si="4"/>
        <v>0230</v>
      </c>
      <c r="AC50" t="s">
        <v>86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73</v>
      </c>
      <c r="AO50" t="s">
        <v>132</v>
      </c>
      <c r="AP50" t="b">
        <v>0</v>
      </c>
      <c r="AQ50" t="b">
        <v>0</v>
      </c>
      <c r="AR50" t="s">
        <v>75</v>
      </c>
      <c r="AS50" t="b">
        <v>0</v>
      </c>
      <c r="AT50" t="s">
        <v>76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122</v>
      </c>
      <c r="B51" t="s">
        <v>173</v>
      </c>
      <c r="C51">
        <v>1803330</v>
      </c>
      <c r="D51" t="s">
        <v>93</v>
      </c>
      <c r="E51" t="s">
        <v>93</v>
      </c>
      <c r="F51" t="s">
        <v>168</v>
      </c>
      <c r="G51" t="s">
        <v>97</v>
      </c>
      <c r="H51">
        <v>18814</v>
      </c>
      <c r="I51" t="s">
        <v>61</v>
      </c>
      <c r="J51" t="s">
        <v>163</v>
      </c>
      <c r="K51" t="s">
        <v>63</v>
      </c>
      <c r="L51">
        <v>15</v>
      </c>
      <c r="M51" t="str">
        <f t="shared" si="5"/>
        <v>0</v>
      </c>
      <c r="N51" t="str">
        <f t="shared" si="6"/>
        <v>0</v>
      </c>
      <c r="O51">
        <v>15</v>
      </c>
      <c r="P51" t="s">
        <v>99</v>
      </c>
      <c r="Q51" t="s">
        <v>65</v>
      </c>
      <c r="R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 t="str">
        <f t="shared" si="4"/>
        <v>0230</v>
      </c>
      <c r="AC51" t="s">
        <v>86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73</v>
      </c>
      <c r="AO51" t="s">
        <v>132</v>
      </c>
      <c r="AP51" t="b">
        <v>0</v>
      </c>
      <c r="AQ51" t="b">
        <v>0</v>
      </c>
      <c r="AR51" t="s">
        <v>75</v>
      </c>
      <c r="AS51" t="b">
        <v>0</v>
      </c>
      <c r="AT51" t="s">
        <v>76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122</v>
      </c>
      <c r="B52" t="s">
        <v>173</v>
      </c>
      <c r="C52">
        <v>1803330</v>
      </c>
      <c r="D52" t="s">
        <v>115</v>
      </c>
      <c r="E52" t="s">
        <v>115</v>
      </c>
      <c r="F52" t="s">
        <v>168</v>
      </c>
      <c r="G52" t="s">
        <v>103</v>
      </c>
      <c r="H52">
        <v>18814</v>
      </c>
      <c r="I52" t="s">
        <v>61</v>
      </c>
      <c r="J52" t="s">
        <v>163</v>
      </c>
      <c r="K52" t="s">
        <v>63</v>
      </c>
      <c r="L52">
        <v>15</v>
      </c>
      <c r="M52" t="str">
        <f t="shared" si="5"/>
        <v>0</v>
      </c>
      <c r="N52" t="str">
        <f t="shared" si="6"/>
        <v>0</v>
      </c>
      <c r="O52">
        <v>15</v>
      </c>
      <c r="P52" t="s">
        <v>99</v>
      </c>
      <c r="Q52" t="s">
        <v>65</v>
      </c>
      <c r="R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 t="str">
        <f t="shared" si="4"/>
        <v>0230</v>
      </c>
      <c r="AC52" t="s">
        <v>86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73</v>
      </c>
      <c r="AO52" t="s">
        <v>132</v>
      </c>
      <c r="AP52" t="b">
        <v>0</v>
      </c>
      <c r="AQ52" t="b">
        <v>0</v>
      </c>
      <c r="AR52" t="s">
        <v>75</v>
      </c>
      <c r="AS52" t="b">
        <v>0</v>
      </c>
      <c r="AT52" t="s">
        <v>76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122</v>
      </c>
      <c r="B53" t="s">
        <v>173</v>
      </c>
      <c r="C53">
        <v>1803330</v>
      </c>
      <c r="D53" t="s">
        <v>88</v>
      </c>
      <c r="E53" t="s">
        <v>88</v>
      </c>
      <c r="F53" t="s">
        <v>168</v>
      </c>
      <c r="G53" t="s">
        <v>164</v>
      </c>
      <c r="H53">
        <v>18814</v>
      </c>
      <c r="I53" t="s">
        <v>61</v>
      </c>
      <c r="J53" t="s">
        <v>163</v>
      </c>
      <c r="K53" t="s">
        <v>63</v>
      </c>
      <c r="L53">
        <v>15</v>
      </c>
      <c r="M53" t="str">
        <f t="shared" si="5"/>
        <v>0</v>
      </c>
      <c r="N53" t="str">
        <f t="shared" si="6"/>
        <v>0</v>
      </c>
      <c r="O53">
        <v>15</v>
      </c>
      <c r="P53" t="s">
        <v>99</v>
      </c>
      <c r="Q53" t="s">
        <v>65</v>
      </c>
      <c r="R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 t="str">
        <f t="shared" si="4"/>
        <v>0230</v>
      </c>
      <c r="AC53" t="s">
        <v>86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73</v>
      </c>
      <c r="AO53" t="s">
        <v>132</v>
      </c>
      <c r="AP53" t="b">
        <v>0</v>
      </c>
      <c r="AQ53" t="b">
        <v>0</v>
      </c>
      <c r="AR53" t="s">
        <v>75</v>
      </c>
      <c r="AS53" t="b">
        <v>0</v>
      </c>
      <c r="AT53" t="s">
        <v>76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122</v>
      </c>
      <c r="B54" t="s">
        <v>174</v>
      </c>
      <c r="C54">
        <v>2106390</v>
      </c>
      <c r="D54" t="s">
        <v>151</v>
      </c>
      <c r="E54" t="s">
        <v>151</v>
      </c>
      <c r="F54" t="s">
        <v>59</v>
      </c>
      <c r="G54" t="str">
        <f>"0001"</f>
        <v>0001</v>
      </c>
      <c r="H54">
        <v>11003</v>
      </c>
      <c r="I54" t="s">
        <v>61</v>
      </c>
      <c r="J54" t="s">
        <v>62</v>
      </c>
      <c r="K54" t="s">
        <v>63</v>
      </c>
      <c r="L54">
        <v>35</v>
      </c>
      <c r="M54" t="str">
        <f t="shared" si="5"/>
        <v>0</v>
      </c>
      <c r="N54" t="str">
        <f t="shared" si="6"/>
        <v>0</v>
      </c>
      <c r="O54">
        <v>35</v>
      </c>
      <c r="P54" t="s">
        <v>83</v>
      </c>
      <c r="Q54" t="s">
        <v>65</v>
      </c>
      <c r="R54" t="s">
        <v>65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 t="str">
        <f t="shared" si="4"/>
        <v>0230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73</v>
      </c>
      <c r="AO54" t="s">
        <v>74</v>
      </c>
      <c r="AP54" t="b">
        <v>0</v>
      </c>
      <c r="AQ54" t="b">
        <v>0</v>
      </c>
      <c r="AR54" t="s">
        <v>75</v>
      </c>
      <c r="AS54" t="b">
        <v>0</v>
      </c>
      <c r="AT54" t="s">
        <v>76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122</v>
      </c>
      <c r="B55" t="s">
        <v>174</v>
      </c>
      <c r="C55">
        <v>2106390</v>
      </c>
      <c r="D55" t="s">
        <v>126</v>
      </c>
      <c r="E55" t="s">
        <v>126</v>
      </c>
      <c r="F55" t="s">
        <v>80</v>
      </c>
      <c r="G55" t="str">
        <f>"0002"</f>
        <v>0002</v>
      </c>
      <c r="H55">
        <v>10002</v>
      </c>
      <c r="I55" t="s">
        <v>61</v>
      </c>
      <c r="J55" t="s">
        <v>82</v>
      </c>
      <c r="K55" t="s">
        <v>63</v>
      </c>
      <c r="L55">
        <v>35</v>
      </c>
      <c r="M55" t="str">
        <f t="shared" si="5"/>
        <v>0</v>
      </c>
      <c r="N55" t="str">
        <f t="shared" si="6"/>
        <v>0</v>
      </c>
      <c r="O55">
        <v>35</v>
      </c>
      <c r="P55" t="s">
        <v>83</v>
      </c>
      <c r="Q55" t="s">
        <v>65</v>
      </c>
      <c r="R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 t="str">
        <f t="shared" si="4"/>
        <v>0230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73</v>
      </c>
      <c r="AO55" t="s">
        <v>74</v>
      </c>
      <c r="AP55" t="b">
        <v>0</v>
      </c>
      <c r="AQ55" t="b">
        <v>0</v>
      </c>
      <c r="AR55" t="s">
        <v>75</v>
      </c>
      <c r="AS55" t="b">
        <v>0</v>
      </c>
      <c r="AT55" t="s">
        <v>76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122</v>
      </c>
      <c r="B56" t="s">
        <v>174</v>
      </c>
      <c r="C56">
        <v>2106390</v>
      </c>
      <c r="D56" t="s">
        <v>115</v>
      </c>
      <c r="E56" t="s">
        <v>115</v>
      </c>
      <c r="F56" t="s">
        <v>80</v>
      </c>
      <c r="G56" t="str">
        <f>"0003"</f>
        <v>0003</v>
      </c>
      <c r="H56">
        <v>10002</v>
      </c>
      <c r="I56" t="s">
        <v>61</v>
      </c>
      <c r="J56" t="s">
        <v>82</v>
      </c>
      <c r="K56" t="s">
        <v>63</v>
      </c>
      <c r="L56">
        <v>35</v>
      </c>
      <c r="M56" t="str">
        <f t="shared" si="5"/>
        <v>0</v>
      </c>
      <c r="N56" t="str">
        <f t="shared" si="6"/>
        <v>0</v>
      </c>
      <c r="O56">
        <v>35</v>
      </c>
      <c r="P56" t="s">
        <v>83</v>
      </c>
      <c r="Q56" t="s">
        <v>65</v>
      </c>
      <c r="R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 t="str">
        <f t="shared" si="4"/>
        <v>0230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73</v>
      </c>
      <c r="AO56" t="s">
        <v>74</v>
      </c>
      <c r="AP56" t="b">
        <v>0</v>
      </c>
      <c r="AQ56" t="b">
        <v>0</v>
      </c>
      <c r="AR56" t="s">
        <v>75</v>
      </c>
      <c r="AS56" t="b">
        <v>0</v>
      </c>
      <c r="AT56" t="s">
        <v>76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122</v>
      </c>
      <c r="B57" t="s">
        <v>175</v>
      </c>
      <c r="C57">
        <v>1700370</v>
      </c>
      <c r="D57" t="s">
        <v>176</v>
      </c>
      <c r="E57" t="s">
        <v>176</v>
      </c>
      <c r="F57" t="s">
        <v>177</v>
      </c>
      <c r="G57" t="s">
        <v>178</v>
      </c>
      <c r="H57" t="s">
        <v>179</v>
      </c>
      <c r="I57" t="s">
        <v>61</v>
      </c>
      <c r="K57" t="s">
        <v>180</v>
      </c>
      <c r="L57">
        <v>25</v>
      </c>
      <c r="M57" t="str">
        <f t="shared" si="5"/>
        <v>0</v>
      </c>
      <c r="N57" t="str">
        <f t="shared" si="6"/>
        <v>0</v>
      </c>
      <c r="O57">
        <v>25</v>
      </c>
      <c r="P57" t="s">
        <v>83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 t="str">
        <f t="shared" si="4"/>
        <v>0230</v>
      </c>
      <c r="AC57" t="s">
        <v>69</v>
      </c>
      <c r="AD57" t="b">
        <v>0</v>
      </c>
      <c r="AE57" t="b">
        <v>0</v>
      </c>
      <c r="AF57" t="s">
        <v>181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131</v>
      </c>
      <c r="AO57" t="s">
        <v>132</v>
      </c>
      <c r="AP57" t="b">
        <v>0</v>
      </c>
      <c r="AQ57" t="b">
        <v>0</v>
      </c>
      <c r="AR57" t="s">
        <v>75</v>
      </c>
      <c r="AS57" t="b">
        <v>0</v>
      </c>
      <c r="AT57" t="s">
        <v>76</v>
      </c>
      <c r="AU57" t="s">
        <v>61</v>
      </c>
      <c r="AX57" t="s">
        <v>77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122</v>
      </c>
      <c r="B58" t="s">
        <v>182</v>
      </c>
      <c r="C58">
        <v>1700370</v>
      </c>
      <c r="D58" t="s">
        <v>183</v>
      </c>
      <c r="E58" t="s">
        <v>183</v>
      </c>
      <c r="F58" t="s">
        <v>177</v>
      </c>
      <c r="G58" t="s">
        <v>184</v>
      </c>
      <c r="H58" t="s">
        <v>179</v>
      </c>
      <c r="I58" t="s">
        <v>61</v>
      </c>
      <c r="K58" t="s">
        <v>185</v>
      </c>
      <c r="L58">
        <v>25</v>
      </c>
      <c r="M58" t="str">
        <f t="shared" si="5"/>
        <v>0</v>
      </c>
      <c r="N58" t="str">
        <f t="shared" si="6"/>
        <v>0</v>
      </c>
      <c r="O58">
        <v>25</v>
      </c>
      <c r="P58" t="s">
        <v>64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 t="str">
        <f t="shared" si="4"/>
        <v>0230</v>
      </c>
      <c r="AC58" t="s">
        <v>69</v>
      </c>
      <c r="AD58" t="b">
        <v>0</v>
      </c>
      <c r="AE58" t="b">
        <v>0</v>
      </c>
      <c r="AF58" t="s">
        <v>181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131</v>
      </c>
      <c r="AO58" t="s">
        <v>132</v>
      </c>
      <c r="AP58" t="b">
        <v>0</v>
      </c>
      <c r="AQ58" t="b">
        <v>0</v>
      </c>
      <c r="AR58" t="s">
        <v>75</v>
      </c>
      <c r="AS58" t="b">
        <v>0</v>
      </c>
      <c r="AT58" t="s">
        <v>76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122</v>
      </c>
      <c r="B59" t="s">
        <v>175</v>
      </c>
      <c r="C59">
        <v>1700370</v>
      </c>
      <c r="D59" t="s">
        <v>183</v>
      </c>
      <c r="E59" t="s">
        <v>183</v>
      </c>
      <c r="F59" t="s">
        <v>186</v>
      </c>
      <c r="G59" t="s">
        <v>187</v>
      </c>
      <c r="H59" t="s">
        <v>188</v>
      </c>
      <c r="I59" t="s">
        <v>61</v>
      </c>
      <c r="J59" t="s">
        <v>188</v>
      </c>
      <c r="K59" t="s">
        <v>189</v>
      </c>
      <c r="L59">
        <v>25</v>
      </c>
      <c r="M59" t="str">
        <f t="shared" si="5"/>
        <v>0</v>
      </c>
      <c r="N59" t="str">
        <f t="shared" si="6"/>
        <v>0</v>
      </c>
      <c r="O59">
        <v>25</v>
      </c>
      <c r="P59" t="s">
        <v>83</v>
      </c>
      <c r="Q59" t="s">
        <v>65</v>
      </c>
      <c r="R59" t="s">
        <v>65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 t="str">
        <f t="shared" si="4"/>
        <v>0230</v>
      </c>
      <c r="AC59" t="s">
        <v>69</v>
      </c>
      <c r="AD59" t="b">
        <v>0</v>
      </c>
      <c r="AE59" t="b">
        <v>0</v>
      </c>
      <c r="AF59" t="s">
        <v>181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131</v>
      </c>
      <c r="AO59" t="s">
        <v>132</v>
      </c>
      <c r="AP59" t="b">
        <v>0</v>
      </c>
      <c r="AQ59" t="b">
        <v>0</v>
      </c>
      <c r="AR59" t="s">
        <v>75</v>
      </c>
      <c r="AS59" t="b">
        <v>0</v>
      </c>
      <c r="AT59" t="s">
        <v>76</v>
      </c>
      <c r="AU59" t="s">
        <v>61</v>
      </c>
      <c r="AX59" t="s">
        <v>77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122</v>
      </c>
      <c r="B60" t="s">
        <v>190</v>
      </c>
      <c r="C60">
        <v>1002380</v>
      </c>
      <c r="D60" t="s">
        <v>88</v>
      </c>
      <c r="E60" t="s">
        <v>88</v>
      </c>
      <c r="F60" t="s">
        <v>191</v>
      </c>
      <c r="G60">
        <v>1001</v>
      </c>
      <c r="H60" t="str">
        <f>"02238"</f>
        <v>02238</v>
      </c>
      <c r="I60" t="s">
        <v>61</v>
      </c>
      <c r="J60" t="s">
        <v>192</v>
      </c>
      <c r="K60" t="s">
        <v>63</v>
      </c>
      <c r="L60">
        <v>25</v>
      </c>
      <c r="M60" t="str">
        <f t="shared" si="5"/>
        <v>0</v>
      </c>
      <c r="N60" t="str">
        <f t="shared" si="6"/>
        <v>0</v>
      </c>
      <c r="O60">
        <v>25</v>
      </c>
      <c r="P60" t="s">
        <v>99</v>
      </c>
      <c r="Q60" t="s">
        <v>65</v>
      </c>
      <c r="R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130</v>
      </c>
      <c r="AB60" t="str">
        <f t="shared" si="4"/>
        <v>0230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73</v>
      </c>
      <c r="AO60" t="s">
        <v>74</v>
      </c>
      <c r="AP60" t="b">
        <v>0</v>
      </c>
      <c r="AQ60" t="b">
        <v>0</v>
      </c>
      <c r="AR60" t="s">
        <v>143</v>
      </c>
      <c r="AS60" t="b">
        <v>0</v>
      </c>
      <c r="AT60" t="s">
        <v>76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122</v>
      </c>
      <c r="B61" t="s">
        <v>193</v>
      </c>
      <c r="C61">
        <v>1002380</v>
      </c>
      <c r="D61" t="s">
        <v>151</v>
      </c>
      <c r="E61" t="s">
        <v>151</v>
      </c>
      <c r="F61" t="s">
        <v>191</v>
      </c>
      <c r="G61">
        <v>2001</v>
      </c>
      <c r="H61" t="str">
        <f>"02238"</f>
        <v>02238</v>
      </c>
      <c r="I61" t="s">
        <v>61</v>
      </c>
      <c r="J61" t="s">
        <v>192</v>
      </c>
      <c r="K61" t="s">
        <v>63</v>
      </c>
      <c r="L61">
        <v>25</v>
      </c>
      <c r="M61" t="str">
        <f t="shared" si="5"/>
        <v>0</v>
      </c>
      <c r="N61" t="str">
        <f t="shared" si="6"/>
        <v>0</v>
      </c>
      <c r="O61">
        <v>25</v>
      </c>
      <c r="P61" t="s">
        <v>99</v>
      </c>
      <c r="Q61" t="s">
        <v>65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130</v>
      </c>
      <c r="AB61" t="str">
        <f t="shared" si="4"/>
        <v>0230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73</v>
      </c>
      <c r="AO61" t="s">
        <v>74</v>
      </c>
      <c r="AP61" t="b">
        <v>0</v>
      </c>
      <c r="AQ61" t="b">
        <v>0</v>
      </c>
      <c r="AR61" t="s">
        <v>143</v>
      </c>
      <c r="AS61" t="b">
        <v>0</v>
      </c>
      <c r="AT61" t="s">
        <v>76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122</v>
      </c>
      <c r="B62" t="s">
        <v>193</v>
      </c>
      <c r="C62">
        <v>1002380</v>
      </c>
      <c r="D62" t="s">
        <v>93</v>
      </c>
      <c r="E62" t="s">
        <v>93</v>
      </c>
      <c r="F62" t="s">
        <v>191</v>
      </c>
      <c r="G62">
        <v>2002</v>
      </c>
      <c r="H62" t="str">
        <f>"02238"</f>
        <v>02238</v>
      </c>
      <c r="I62" t="s">
        <v>61</v>
      </c>
      <c r="J62" t="s">
        <v>192</v>
      </c>
      <c r="K62" t="s">
        <v>63</v>
      </c>
      <c r="L62">
        <v>25</v>
      </c>
      <c r="M62" t="str">
        <f t="shared" si="5"/>
        <v>0</v>
      </c>
      <c r="N62" t="str">
        <f t="shared" si="6"/>
        <v>0</v>
      </c>
      <c r="O62">
        <v>25</v>
      </c>
      <c r="P62" t="s">
        <v>99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130</v>
      </c>
      <c r="AB62" t="str">
        <f t="shared" si="4"/>
        <v>0230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73</v>
      </c>
      <c r="AO62" t="s">
        <v>74</v>
      </c>
      <c r="AP62" t="b">
        <v>0</v>
      </c>
      <c r="AQ62" t="b">
        <v>0</v>
      </c>
      <c r="AR62" t="s">
        <v>143</v>
      </c>
      <c r="AS62" t="b">
        <v>0</v>
      </c>
      <c r="AT62" t="s">
        <v>76</v>
      </c>
      <c r="AU62" t="s">
        <v>61</v>
      </c>
      <c r="AX62" t="s">
        <v>77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122</v>
      </c>
      <c r="B63" t="s">
        <v>194</v>
      </c>
      <c r="C63">
        <v>1002380</v>
      </c>
      <c r="D63" t="s">
        <v>115</v>
      </c>
      <c r="E63" t="s">
        <v>115</v>
      </c>
      <c r="F63" t="s">
        <v>191</v>
      </c>
      <c r="G63">
        <v>3001</v>
      </c>
      <c r="H63" t="str">
        <f>"02238"</f>
        <v>02238</v>
      </c>
      <c r="I63" t="s">
        <v>61</v>
      </c>
      <c r="J63" t="s">
        <v>192</v>
      </c>
      <c r="K63" t="s">
        <v>63</v>
      </c>
      <c r="L63">
        <v>25</v>
      </c>
      <c r="M63" t="str">
        <f t="shared" si="5"/>
        <v>0</v>
      </c>
      <c r="N63" t="str">
        <f t="shared" si="6"/>
        <v>0</v>
      </c>
      <c r="O63">
        <v>25</v>
      </c>
      <c r="P63" t="s">
        <v>99</v>
      </c>
      <c r="Q63" t="s">
        <v>65</v>
      </c>
      <c r="R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130</v>
      </c>
      <c r="AB63" t="str">
        <f t="shared" si="4"/>
        <v>0230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73</v>
      </c>
      <c r="AO63" t="s">
        <v>74</v>
      </c>
      <c r="AP63" t="b">
        <v>0</v>
      </c>
      <c r="AQ63" t="b">
        <v>0</v>
      </c>
      <c r="AR63" t="s">
        <v>143</v>
      </c>
      <c r="AS63" t="b">
        <v>0</v>
      </c>
      <c r="AT63" t="s">
        <v>76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122</v>
      </c>
      <c r="B64" t="s">
        <v>194</v>
      </c>
      <c r="C64">
        <v>1002380</v>
      </c>
      <c r="D64" t="s">
        <v>79</v>
      </c>
      <c r="E64" t="s">
        <v>79</v>
      </c>
      <c r="F64" t="s">
        <v>191</v>
      </c>
      <c r="G64">
        <v>3002</v>
      </c>
      <c r="H64" t="str">
        <f>"02238"</f>
        <v>02238</v>
      </c>
      <c r="I64" t="s">
        <v>61</v>
      </c>
      <c r="J64" t="s">
        <v>192</v>
      </c>
      <c r="K64" t="s">
        <v>63</v>
      </c>
      <c r="L64">
        <v>25</v>
      </c>
      <c r="M64" t="str">
        <f t="shared" si="5"/>
        <v>0</v>
      </c>
      <c r="N64" t="str">
        <f t="shared" si="6"/>
        <v>0</v>
      </c>
      <c r="O64">
        <v>25</v>
      </c>
      <c r="P64" t="s">
        <v>99</v>
      </c>
      <c r="Q64" t="s">
        <v>65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130</v>
      </c>
      <c r="AB64" t="str">
        <f t="shared" si="4"/>
        <v>0230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73</v>
      </c>
      <c r="AO64" t="s">
        <v>74</v>
      </c>
      <c r="AP64" t="b">
        <v>0</v>
      </c>
      <c r="AQ64" t="b">
        <v>0</v>
      </c>
      <c r="AR64" t="s">
        <v>143</v>
      </c>
      <c r="AS64" t="b">
        <v>0</v>
      </c>
      <c r="AT64" t="s">
        <v>76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122</v>
      </c>
      <c r="B65" t="s">
        <v>195</v>
      </c>
      <c r="C65">
        <v>1900310</v>
      </c>
      <c r="D65" t="s">
        <v>126</v>
      </c>
      <c r="E65" t="s">
        <v>126</v>
      </c>
      <c r="G65" t="str">
        <f>"0001"</f>
        <v>0001</v>
      </c>
      <c r="H65">
        <v>15011</v>
      </c>
      <c r="I65" t="s">
        <v>61</v>
      </c>
      <c r="J65" t="s">
        <v>196</v>
      </c>
      <c r="K65" t="s">
        <v>63</v>
      </c>
      <c r="L65">
        <v>25</v>
      </c>
      <c r="M65" t="str">
        <f t="shared" si="5"/>
        <v>0</v>
      </c>
      <c r="N65" t="str">
        <f t="shared" si="6"/>
        <v>0</v>
      </c>
      <c r="O65">
        <v>25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 t="str">
        <f t="shared" si="4"/>
        <v>0230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73</v>
      </c>
      <c r="AO65" t="s">
        <v>132</v>
      </c>
      <c r="AP65" t="b">
        <v>0</v>
      </c>
      <c r="AQ65" t="b">
        <v>0</v>
      </c>
      <c r="AR65" t="s">
        <v>75</v>
      </c>
      <c r="AS65" t="b">
        <v>0</v>
      </c>
      <c r="AT65" t="s">
        <v>76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122</v>
      </c>
      <c r="B66" t="s">
        <v>195</v>
      </c>
      <c r="C66">
        <v>1900310</v>
      </c>
      <c r="D66" t="s">
        <v>93</v>
      </c>
      <c r="E66" t="s">
        <v>93</v>
      </c>
      <c r="G66" t="str">
        <f>"0002"</f>
        <v>0002</v>
      </c>
      <c r="H66">
        <v>15011</v>
      </c>
      <c r="I66" t="s">
        <v>61</v>
      </c>
      <c r="J66" t="s">
        <v>196</v>
      </c>
      <c r="K66" t="s">
        <v>63</v>
      </c>
      <c r="L66">
        <v>25</v>
      </c>
      <c r="M66" t="str">
        <f t="shared" si="5"/>
        <v>0</v>
      </c>
      <c r="N66" t="str">
        <f t="shared" si="6"/>
        <v>0</v>
      </c>
      <c r="O66">
        <v>25</v>
      </c>
      <c r="P66" t="s">
        <v>64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 t="str">
        <f t="shared" si="4"/>
        <v>0230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73</v>
      </c>
      <c r="AO66" t="s">
        <v>132</v>
      </c>
      <c r="AP66" t="b">
        <v>0</v>
      </c>
      <c r="AQ66" t="b">
        <v>0</v>
      </c>
      <c r="AR66" t="s">
        <v>75</v>
      </c>
      <c r="AS66" t="b">
        <v>0</v>
      </c>
      <c r="AT66" t="s">
        <v>76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122</v>
      </c>
      <c r="B67" t="s">
        <v>195</v>
      </c>
      <c r="C67">
        <v>1900310</v>
      </c>
      <c r="D67" t="s">
        <v>115</v>
      </c>
      <c r="E67" t="s">
        <v>115</v>
      </c>
      <c r="G67" t="str">
        <f>"0003"</f>
        <v>0003</v>
      </c>
      <c r="H67">
        <v>15011</v>
      </c>
      <c r="I67" t="s">
        <v>61</v>
      </c>
      <c r="J67" t="s">
        <v>196</v>
      </c>
      <c r="K67" t="s">
        <v>63</v>
      </c>
      <c r="L67">
        <v>28</v>
      </c>
      <c r="M67" t="str">
        <f t="shared" si="5"/>
        <v>0</v>
      </c>
      <c r="N67" t="str">
        <f t="shared" si="6"/>
        <v>0</v>
      </c>
      <c r="O67">
        <v>28</v>
      </c>
      <c r="P67" t="s">
        <v>64</v>
      </c>
      <c r="Q67" t="s">
        <v>65</v>
      </c>
      <c r="R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 t="str">
        <f t="shared" si="4"/>
        <v>0230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73</v>
      </c>
      <c r="AO67" t="s">
        <v>132</v>
      </c>
      <c r="AP67" t="b">
        <v>0</v>
      </c>
      <c r="AQ67" t="b">
        <v>0</v>
      </c>
      <c r="AR67" t="s">
        <v>75</v>
      </c>
      <c r="AS67" t="b">
        <v>0</v>
      </c>
      <c r="AT67" t="s">
        <v>76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122</v>
      </c>
      <c r="B68" t="s">
        <v>195</v>
      </c>
      <c r="C68">
        <v>1900310</v>
      </c>
      <c r="D68" t="s">
        <v>88</v>
      </c>
      <c r="E68" t="s">
        <v>88</v>
      </c>
      <c r="G68" t="str">
        <f>"0004"</f>
        <v>0004</v>
      </c>
      <c r="H68">
        <v>15011</v>
      </c>
      <c r="I68" t="s">
        <v>61</v>
      </c>
      <c r="J68" t="s">
        <v>196</v>
      </c>
      <c r="K68" t="s">
        <v>63</v>
      </c>
      <c r="L68">
        <v>25</v>
      </c>
      <c r="M68" t="str">
        <f t="shared" si="5"/>
        <v>0</v>
      </c>
      <c r="N68" t="str">
        <f t="shared" si="6"/>
        <v>0</v>
      </c>
      <c r="O68">
        <v>25</v>
      </c>
      <c r="P68" t="s">
        <v>64</v>
      </c>
      <c r="Q68" t="s">
        <v>65</v>
      </c>
      <c r="R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 t="str">
        <f t="shared" si="4"/>
        <v>0230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73</v>
      </c>
      <c r="AO68" t="s">
        <v>132</v>
      </c>
      <c r="AP68" t="b">
        <v>0</v>
      </c>
      <c r="AQ68" t="b">
        <v>0</v>
      </c>
      <c r="AR68" t="s">
        <v>75</v>
      </c>
      <c r="AS68" t="b">
        <v>0</v>
      </c>
      <c r="AT68" t="s">
        <v>76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122</v>
      </c>
      <c r="B69" t="s">
        <v>195</v>
      </c>
      <c r="C69">
        <v>1900310</v>
      </c>
      <c r="D69" t="s">
        <v>79</v>
      </c>
      <c r="E69" t="s">
        <v>79</v>
      </c>
      <c r="G69" t="str">
        <f>"0005"</f>
        <v>0005</v>
      </c>
      <c r="H69">
        <v>15011</v>
      </c>
      <c r="I69" t="s">
        <v>61</v>
      </c>
      <c r="J69" t="s">
        <v>196</v>
      </c>
      <c r="K69" t="s">
        <v>63</v>
      </c>
      <c r="L69">
        <v>30</v>
      </c>
      <c r="M69" t="str">
        <f t="shared" si="5"/>
        <v>0</v>
      </c>
      <c r="N69" t="str">
        <f t="shared" si="6"/>
        <v>0</v>
      </c>
      <c r="O69">
        <v>30</v>
      </c>
      <c r="P69" t="s">
        <v>64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 t="str">
        <f t="shared" si="4"/>
        <v>0230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73</v>
      </c>
      <c r="AO69" t="s">
        <v>132</v>
      </c>
      <c r="AP69" t="b">
        <v>0</v>
      </c>
      <c r="AQ69" t="b">
        <v>0</v>
      </c>
      <c r="AR69" t="s">
        <v>75</v>
      </c>
      <c r="AS69" t="b">
        <v>0</v>
      </c>
      <c r="AT69" t="s">
        <v>76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122</v>
      </c>
      <c r="B70" t="s">
        <v>195</v>
      </c>
      <c r="C70">
        <v>1900310</v>
      </c>
      <c r="D70" t="s">
        <v>101</v>
      </c>
      <c r="E70" t="s">
        <v>101</v>
      </c>
      <c r="G70" t="str">
        <f>"0006"</f>
        <v>0006</v>
      </c>
      <c r="H70">
        <v>15011</v>
      </c>
      <c r="I70" t="s">
        <v>61</v>
      </c>
      <c r="J70" t="s">
        <v>196</v>
      </c>
      <c r="K70" t="s">
        <v>63</v>
      </c>
      <c r="L70">
        <v>25</v>
      </c>
      <c r="M70" t="str">
        <f t="shared" si="5"/>
        <v>0</v>
      </c>
      <c r="N70" t="str">
        <f t="shared" si="6"/>
        <v>0</v>
      </c>
      <c r="O70">
        <v>25</v>
      </c>
      <c r="P70" t="s">
        <v>64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 t="str">
        <f t="shared" si="4"/>
        <v>0230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73</v>
      </c>
      <c r="AO70" t="s">
        <v>132</v>
      </c>
      <c r="AP70" t="b">
        <v>0</v>
      </c>
      <c r="AQ70" t="b">
        <v>0</v>
      </c>
      <c r="AR70" t="s">
        <v>75</v>
      </c>
      <c r="AS70" t="b">
        <v>0</v>
      </c>
      <c r="AT70" t="s">
        <v>76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122</v>
      </c>
      <c r="B71" t="s">
        <v>197</v>
      </c>
      <c r="C71">
        <v>1900310</v>
      </c>
      <c r="D71" t="s">
        <v>126</v>
      </c>
      <c r="E71" t="s">
        <v>126</v>
      </c>
      <c r="G71">
        <v>2001</v>
      </c>
      <c r="H71">
        <v>15011</v>
      </c>
      <c r="I71" t="s">
        <v>61</v>
      </c>
      <c r="J71" t="s">
        <v>196</v>
      </c>
      <c r="K71" t="s">
        <v>63</v>
      </c>
      <c r="L71">
        <v>25</v>
      </c>
      <c r="M71" t="str">
        <f t="shared" si="5"/>
        <v>0</v>
      </c>
      <c r="N71" t="str">
        <f t="shared" si="6"/>
        <v>0</v>
      </c>
      <c r="O71">
        <v>25</v>
      </c>
      <c r="P71" t="s">
        <v>83</v>
      </c>
      <c r="Q71" t="s">
        <v>65</v>
      </c>
      <c r="R71" t="s">
        <v>65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 t="str">
        <f t="shared" si="4"/>
        <v>0230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73</v>
      </c>
      <c r="AO71" t="s">
        <v>132</v>
      </c>
      <c r="AP71" t="b">
        <v>0</v>
      </c>
      <c r="AQ71" t="b">
        <v>0</v>
      </c>
      <c r="AR71" t="s">
        <v>75</v>
      </c>
      <c r="AS71" t="b">
        <v>0</v>
      </c>
      <c r="AT71" t="s">
        <v>76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122</v>
      </c>
      <c r="B72" t="s">
        <v>197</v>
      </c>
      <c r="C72">
        <v>1900310</v>
      </c>
      <c r="D72" t="s">
        <v>93</v>
      </c>
      <c r="E72" t="s">
        <v>93</v>
      </c>
      <c r="G72">
        <v>2002</v>
      </c>
      <c r="H72">
        <v>15011</v>
      </c>
      <c r="I72" t="s">
        <v>61</v>
      </c>
      <c r="J72" t="s">
        <v>196</v>
      </c>
      <c r="K72" t="s">
        <v>63</v>
      </c>
      <c r="L72">
        <v>27</v>
      </c>
      <c r="M72" t="str">
        <f t="shared" si="5"/>
        <v>0</v>
      </c>
      <c r="N72" t="str">
        <f t="shared" si="6"/>
        <v>0</v>
      </c>
      <c r="O72">
        <v>27</v>
      </c>
      <c r="P72" t="s">
        <v>83</v>
      </c>
      <c r="Q72" t="s">
        <v>65</v>
      </c>
      <c r="R72" t="s">
        <v>65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 t="str">
        <f t="shared" si="4"/>
        <v>0230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73</v>
      </c>
      <c r="AO72" t="s">
        <v>132</v>
      </c>
      <c r="AP72" t="b">
        <v>0</v>
      </c>
      <c r="AQ72" t="b">
        <v>0</v>
      </c>
      <c r="AR72" t="s">
        <v>75</v>
      </c>
      <c r="AS72" t="b">
        <v>0</v>
      </c>
      <c r="AT72" t="s">
        <v>76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122</v>
      </c>
      <c r="B73" t="s">
        <v>197</v>
      </c>
      <c r="C73">
        <v>1900310</v>
      </c>
      <c r="D73" t="s">
        <v>115</v>
      </c>
      <c r="E73" t="s">
        <v>115</v>
      </c>
      <c r="G73">
        <v>2003</v>
      </c>
      <c r="H73">
        <v>15011</v>
      </c>
      <c r="I73" t="s">
        <v>61</v>
      </c>
      <c r="J73" t="s">
        <v>196</v>
      </c>
      <c r="K73" t="s">
        <v>63</v>
      </c>
      <c r="L73">
        <v>27</v>
      </c>
      <c r="M73" t="str">
        <f t="shared" si="5"/>
        <v>0</v>
      </c>
      <c r="N73" t="str">
        <f t="shared" si="6"/>
        <v>0</v>
      </c>
      <c r="O73">
        <v>27</v>
      </c>
      <c r="P73" t="s">
        <v>83</v>
      </c>
      <c r="Q73" t="s">
        <v>65</v>
      </c>
      <c r="R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 t="str">
        <f t="shared" si="4"/>
        <v>0230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73</v>
      </c>
      <c r="AO73" t="s">
        <v>132</v>
      </c>
      <c r="AP73" t="b">
        <v>0</v>
      </c>
      <c r="AQ73" t="b">
        <v>0</v>
      </c>
      <c r="AR73" t="s">
        <v>75</v>
      </c>
      <c r="AS73" t="b">
        <v>0</v>
      </c>
      <c r="AT73" t="s">
        <v>76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122</v>
      </c>
      <c r="B74" t="s">
        <v>197</v>
      </c>
      <c r="C74">
        <v>1900310</v>
      </c>
      <c r="D74" t="s">
        <v>88</v>
      </c>
      <c r="E74" t="s">
        <v>88</v>
      </c>
      <c r="G74">
        <v>2004</v>
      </c>
      <c r="H74">
        <v>15011</v>
      </c>
      <c r="I74" t="s">
        <v>61</v>
      </c>
      <c r="J74" t="s">
        <v>196</v>
      </c>
      <c r="K74" t="s">
        <v>63</v>
      </c>
      <c r="L74">
        <v>27</v>
      </c>
      <c r="M74" t="str">
        <f t="shared" si="5"/>
        <v>0</v>
      </c>
      <c r="N74" t="str">
        <f t="shared" si="6"/>
        <v>0</v>
      </c>
      <c r="O74">
        <v>27</v>
      </c>
      <c r="P74" t="s">
        <v>83</v>
      </c>
      <c r="Q74" t="s">
        <v>65</v>
      </c>
      <c r="R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 t="str">
        <f t="shared" si="4"/>
        <v>0230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73</v>
      </c>
      <c r="AO74" t="s">
        <v>132</v>
      </c>
      <c r="AP74" t="b">
        <v>0</v>
      </c>
      <c r="AQ74" t="b">
        <v>0</v>
      </c>
      <c r="AR74" t="s">
        <v>75</v>
      </c>
      <c r="AS74" t="b">
        <v>0</v>
      </c>
      <c r="AT74" t="s">
        <v>76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122</v>
      </c>
      <c r="B75" t="s">
        <v>197</v>
      </c>
      <c r="C75">
        <v>1900310</v>
      </c>
      <c r="D75" t="s">
        <v>79</v>
      </c>
      <c r="E75" t="s">
        <v>79</v>
      </c>
      <c r="G75">
        <v>2005</v>
      </c>
      <c r="H75">
        <v>15011</v>
      </c>
      <c r="I75" t="s">
        <v>61</v>
      </c>
      <c r="J75" t="s">
        <v>196</v>
      </c>
      <c r="K75" t="s">
        <v>63</v>
      </c>
      <c r="L75">
        <v>34</v>
      </c>
      <c r="M75" t="str">
        <f t="shared" si="5"/>
        <v>0</v>
      </c>
      <c r="N75" t="str">
        <f t="shared" si="6"/>
        <v>0</v>
      </c>
      <c r="O75">
        <v>34</v>
      </c>
      <c r="P75" t="s">
        <v>83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 t="str">
        <f t="shared" si="4"/>
        <v>0230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73</v>
      </c>
      <c r="AO75" t="s">
        <v>132</v>
      </c>
      <c r="AP75" t="b">
        <v>0</v>
      </c>
      <c r="AQ75" t="b">
        <v>0</v>
      </c>
      <c r="AR75" t="s">
        <v>75</v>
      </c>
      <c r="AS75" t="b">
        <v>0</v>
      </c>
      <c r="AT75" t="s">
        <v>76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122</v>
      </c>
      <c r="B76" t="s">
        <v>197</v>
      </c>
      <c r="C76">
        <v>1900310</v>
      </c>
      <c r="D76" t="s">
        <v>101</v>
      </c>
      <c r="E76" t="s">
        <v>101</v>
      </c>
      <c r="G76">
        <v>2006</v>
      </c>
      <c r="H76">
        <v>15011</v>
      </c>
      <c r="I76" t="s">
        <v>61</v>
      </c>
      <c r="J76" t="s">
        <v>196</v>
      </c>
      <c r="K76" t="s">
        <v>63</v>
      </c>
      <c r="L76">
        <v>27</v>
      </c>
      <c r="M76" t="str">
        <f t="shared" si="5"/>
        <v>0</v>
      </c>
      <c r="N76" t="str">
        <f t="shared" si="6"/>
        <v>0</v>
      </c>
      <c r="O76">
        <v>27</v>
      </c>
      <c r="P76" t="s">
        <v>83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 t="str">
        <f t="shared" si="4"/>
        <v>0230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73</v>
      </c>
      <c r="AO76" t="s">
        <v>132</v>
      </c>
      <c r="AP76" t="b">
        <v>0</v>
      </c>
      <c r="AQ76" t="b">
        <v>0</v>
      </c>
      <c r="AR76" t="s">
        <v>75</v>
      </c>
      <c r="AS76" t="b">
        <v>0</v>
      </c>
      <c r="AT76" t="s">
        <v>76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122</v>
      </c>
      <c r="B77" t="s">
        <v>198</v>
      </c>
      <c r="C77">
        <v>2104320</v>
      </c>
      <c r="D77" t="s">
        <v>88</v>
      </c>
      <c r="E77" t="s">
        <v>88</v>
      </c>
      <c r="F77" t="s">
        <v>89</v>
      </c>
      <c r="G77" t="s">
        <v>199</v>
      </c>
      <c r="H77">
        <v>10005</v>
      </c>
      <c r="I77" t="s">
        <v>61</v>
      </c>
      <c r="J77" t="s">
        <v>91</v>
      </c>
      <c r="K77" t="s">
        <v>63</v>
      </c>
      <c r="L77">
        <v>33</v>
      </c>
      <c r="M77" t="str">
        <f t="shared" ref="M77:M108" si="7">"0"</f>
        <v>0</v>
      </c>
      <c r="N77" t="str">
        <f t="shared" si="6"/>
        <v>0</v>
      </c>
      <c r="O77">
        <v>33</v>
      </c>
      <c r="P77" t="s">
        <v>64</v>
      </c>
      <c r="Q77" t="s">
        <v>65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 t="str">
        <f t="shared" si="4"/>
        <v>0230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73</v>
      </c>
      <c r="AO77" t="s">
        <v>132</v>
      </c>
      <c r="AP77" t="b">
        <v>0</v>
      </c>
      <c r="AQ77" t="b">
        <v>0</v>
      </c>
      <c r="AR77" t="s">
        <v>75</v>
      </c>
      <c r="AS77" t="b">
        <v>0</v>
      </c>
      <c r="AT77" t="s">
        <v>76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122</v>
      </c>
      <c r="B78" t="s">
        <v>198</v>
      </c>
      <c r="C78">
        <v>2104320</v>
      </c>
      <c r="D78" t="s">
        <v>79</v>
      </c>
      <c r="E78" t="s">
        <v>79</v>
      </c>
      <c r="F78" t="s">
        <v>80</v>
      </c>
      <c r="G78" t="s">
        <v>200</v>
      </c>
      <c r="H78">
        <v>10002</v>
      </c>
      <c r="I78" t="s">
        <v>61</v>
      </c>
      <c r="J78" t="s">
        <v>82</v>
      </c>
      <c r="K78" t="s">
        <v>63</v>
      </c>
      <c r="L78">
        <v>33</v>
      </c>
      <c r="M78" t="str">
        <f t="shared" si="7"/>
        <v>0</v>
      </c>
      <c r="N78" t="str">
        <f t="shared" si="6"/>
        <v>0</v>
      </c>
      <c r="O78">
        <v>33</v>
      </c>
      <c r="P78" t="s">
        <v>64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 t="str">
        <f t="shared" si="4"/>
        <v>0230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73</v>
      </c>
      <c r="AO78" t="s">
        <v>132</v>
      </c>
      <c r="AP78" t="b">
        <v>0</v>
      </c>
      <c r="AQ78" t="b">
        <v>0</v>
      </c>
      <c r="AR78" t="s">
        <v>75</v>
      </c>
      <c r="AS78" t="b">
        <v>0</v>
      </c>
      <c r="AT78" t="s">
        <v>76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122</v>
      </c>
      <c r="B79" t="s">
        <v>198</v>
      </c>
      <c r="C79">
        <v>2104320</v>
      </c>
      <c r="D79" t="s">
        <v>93</v>
      </c>
      <c r="E79" t="s">
        <v>93</v>
      </c>
      <c r="F79" t="s">
        <v>80</v>
      </c>
      <c r="G79" t="s">
        <v>201</v>
      </c>
      <c r="H79">
        <v>10002</v>
      </c>
      <c r="I79" t="s">
        <v>61</v>
      </c>
      <c r="J79" t="s">
        <v>82</v>
      </c>
      <c r="K79" t="s">
        <v>63</v>
      </c>
      <c r="L79">
        <v>33</v>
      </c>
      <c r="M79" t="str">
        <f t="shared" si="7"/>
        <v>0</v>
      </c>
      <c r="N79" t="str">
        <f t="shared" si="6"/>
        <v>0</v>
      </c>
      <c r="O79">
        <v>33</v>
      </c>
      <c r="P79" t="s">
        <v>64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 t="str">
        <f t="shared" si="4"/>
        <v>0230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73</v>
      </c>
      <c r="AO79" t="s">
        <v>132</v>
      </c>
      <c r="AP79" t="b">
        <v>0</v>
      </c>
      <c r="AQ79" t="b">
        <v>0</v>
      </c>
      <c r="AR79" t="s">
        <v>75</v>
      </c>
      <c r="AS79" t="b">
        <v>0</v>
      </c>
      <c r="AT79" t="s">
        <v>76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122</v>
      </c>
      <c r="B80" t="s">
        <v>202</v>
      </c>
      <c r="C80">
        <v>2107300</v>
      </c>
      <c r="D80" t="s">
        <v>93</v>
      </c>
      <c r="E80" t="s">
        <v>93</v>
      </c>
      <c r="F80" t="s">
        <v>203</v>
      </c>
      <c r="G80" t="s">
        <v>112</v>
      </c>
      <c r="H80">
        <v>10004</v>
      </c>
      <c r="I80" t="s">
        <v>61</v>
      </c>
      <c r="J80" t="s">
        <v>204</v>
      </c>
      <c r="K80" t="s">
        <v>63</v>
      </c>
      <c r="L80">
        <v>30</v>
      </c>
      <c r="M80" t="str">
        <f t="shared" si="7"/>
        <v>0</v>
      </c>
      <c r="N80" t="str">
        <f t="shared" si="6"/>
        <v>0</v>
      </c>
      <c r="O80">
        <v>30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 t="str">
        <f t="shared" si="4"/>
        <v>0230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72</v>
      </c>
      <c r="AK80" t="s">
        <v>61</v>
      </c>
      <c r="AL80" t="s">
        <v>61</v>
      </c>
      <c r="AM80" t="s">
        <v>61</v>
      </c>
      <c r="AN80" t="s">
        <v>73</v>
      </c>
      <c r="AO80" t="s">
        <v>132</v>
      </c>
      <c r="AP80" t="b">
        <v>0</v>
      </c>
      <c r="AQ80" t="b">
        <v>0</v>
      </c>
      <c r="AR80" t="s">
        <v>75</v>
      </c>
      <c r="AS80" t="b">
        <v>0</v>
      </c>
      <c r="AT80" t="s">
        <v>76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122</v>
      </c>
      <c r="B81" t="s">
        <v>202</v>
      </c>
      <c r="C81">
        <v>2107300</v>
      </c>
      <c r="D81" t="s">
        <v>115</v>
      </c>
      <c r="E81" t="s">
        <v>115</v>
      </c>
      <c r="F81" t="s">
        <v>205</v>
      </c>
      <c r="G81" t="s">
        <v>206</v>
      </c>
      <c r="H81">
        <v>13002</v>
      </c>
      <c r="I81" t="s">
        <v>61</v>
      </c>
      <c r="J81" t="s">
        <v>207</v>
      </c>
      <c r="K81" t="s">
        <v>63</v>
      </c>
      <c r="L81">
        <v>30</v>
      </c>
      <c r="M81" t="str">
        <f t="shared" si="7"/>
        <v>0</v>
      </c>
      <c r="N81" t="str">
        <f t="shared" si="6"/>
        <v>0</v>
      </c>
      <c r="O81">
        <v>30</v>
      </c>
      <c r="P81" t="s">
        <v>64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 t="str">
        <f t="shared" si="4"/>
        <v>0230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72</v>
      </c>
      <c r="AK81" t="s">
        <v>61</v>
      </c>
      <c r="AL81" t="s">
        <v>61</v>
      </c>
      <c r="AM81" t="s">
        <v>61</v>
      </c>
      <c r="AN81" t="s">
        <v>73</v>
      </c>
      <c r="AO81" t="s">
        <v>132</v>
      </c>
      <c r="AP81" t="b">
        <v>0</v>
      </c>
      <c r="AQ81" t="b">
        <v>0</v>
      </c>
      <c r="AR81" t="s">
        <v>75</v>
      </c>
      <c r="AS81" t="b">
        <v>0</v>
      </c>
      <c r="AT81" t="s">
        <v>76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122</v>
      </c>
      <c r="B82" t="s">
        <v>202</v>
      </c>
      <c r="C82">
        <v>2107300</v>
      </c>
      <c r="D82" t="s">
        <v>93</v>
      </c>
      <c r="E82" t="s">
        <v>93</v>
      </c>
      <c r="F82" t="s">
        <v>203</v>
      </c>
      <c r="G82" t="s">
        <v>208</v>
      </c>
      <c r="H82">
        <v>10004</v>
      </c>
      <c r="I82" t="s">
        <v>61</v>
      </c>
      <c r="J82" t="s">
        <v>204</v>
      </c>
      <c r="K82" t="s">
        <v>63</v>
      </c>
      <c r="L82">
        <v>29</v>
      </c>
      <c r="M82" t="str">
        <f t="shared" si="7"/>
        <v>0</v>
      </c>
      <c r="N82" t="str">
        <f t="shared" si="6"/>
        <v>0</v>
      </c>
      <c r="O82">
        <v>29</v>
      </c>
      <c r="P82" t="s">
        <v>83</v>
      </c>
      <c r="Q82" t="s">
        <v>65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 t="str">
        <f t="shared" si="4"/>
        <v>0230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72</v>
      </c>
      <c r="AK82" t="s">
        <v>61</v>
      </c>
      <c r="AL82" t="s">
        <v>61</v>
      </c>
      <c r="AM82" t="s">
        <v>61</v>
      </c>
      <c r="AN82" t="s">
        <v>73</v>
      </c>
      <c r="AO82" t="s">
        <v>132</v>
      </c>
      <c r="AP82" t="b">
        <v>0</v>
      </c>
      <c r="AQ82" t="b">
        <v>0</v>
      </c>
      <c r="AR82" t="s">
        <v>75</v>
      </c>
      <c r="AS82" t="b">
        <v>0</v>
      </c>
      <c r="AT82" t="s">
        <v>76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122</v>
      </c>
      <c r="B83" t="s">
        <v>202</v>
      </c>
      <c r="C83">
        <v>2107300</v>
      </c>
      <c r="D83" t="s">
        <v>115</v>
      </c>
      <c r="E83" t="s">
        <v>115</v>
      </c>
      <c r="F83" t="s">
        <v>205</v>
      </c>
      <c r="G83" t="s">
        <v>209</v>
      </c>
      <c r="H83">
        <v>13002</v>
      </c>
      <c r="I83" t="s">
        <v>61</v>
      </c>
      <c r="J83" t="s">
        <v>207</v>
      </c>
      <c r="K83" t="s">
        <v>63</v>
      </c>
      <c r="L83">
        <v>32</v>
      </c>
      <c r="M83" t="str">
        <f t="shared" si="7"/>
        <v>0</v>
      </c>
      <c r="N83" t="str">
        <f t="shared" si="6"/>
        <v>0</v>
      </c>
      <c r="O83">
        <v>32</v>
      </c>
      <c r="P83" t="s">
        <v>83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 t="str">
        <f t="shared" si="4"/>
        <v>0230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72</v>
      </c>
      <c r="AK83" t="s">
        <v>61</v>
      </c>
      <c r="AL83" t="s">
        <v>61</v>
      </c>
      <c r="AM83" t="s">
        <v>61</v>
      </c>
      <c r="AN83" t="s">
        <v>73</v>
      </c>
      <c r="AO83" t="s">
        <v>132</v>
      </c>
      <c r="AP83" t="b">
        <v>0</v>
      </c>
      <c r="AQ83" t="b">
        <v>0</v>
      </c>
      <c r="AR83" t="s">
        <v>75</v>
      </c>
      <c r="AS83" t="b">
        <v>0</v>
      </c>
      <c r="AT83" t="s">
        <v>76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122</v>
      </c>
      <c r="B84" t="s">
        <v>202</v>
      </c>
      <c r="C84">
        <v>2107300</v>
      </c>
      <c r="D84" t="s">
        <v>126</v>
      </c>
      <c r="E84" t="s">
        <v>126</v>
      </c>
      <c r="F84" t="s">
        <v>205</v>
      </c>
      <c r="G84" t="s">
        <v>210</v>
      </c>
      <c r="H84">
        <v>13002</v>
      </c>
      <c r="I84" t="s">
        <v>61</v>
      </c>
      <c r="J84" t="s">
        <v>207</v>
      </c>
      <c r="K84" t="s">
        <v>63</v>
      </c>
      <c r="L84">
        <v>43</v>
      </c>
      <c r="M84" t="str">
        <f t="shared" si="7"/>
        <v>0</v>
      </c>
      <c r="N84" t="str">
        <f t="shared" si="6"/>
        <v>0</v>
      </c>
      <c r="O84">
        <v>43</v>
      </c>
      <c r="P84" t="s">
        <v>64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 t="str">
        <f t="shared" si="4"/>
        <v>0230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72</v>
      </c>
      <c r="AK84" t="s">
        <v>61</v>
      </c>
      <c r="AL84" t="s">
        <v>61</v>
      </c>
      <c r="AM84" t="s">
        <v>61</v>
      </c>
      <c r="AN84" t="s">
        <v>73</v>
      </c>
      <c r="AO84" t="s">
        <v>132</v>
      </c>
      <c r="AP84" t="b">
        <v>0</v>
      </c>
      <c r="AQ84" t="b">
        <v>0</v>
      </c>
      <c r="AR84" t="s">
        <v>75</v>
      </c>
      <c r="AS84" t="b">
        <v>0</v>
      </c>
      <c r="AT84" t="s">
        <v>76</v>
      </c>
      <c r="AU84" t="s">
        <v>61</v>
      </c>
      <c r="AX84" t="s">
        <v>61</v>
      </c>
      <c r="AY84" t="s">
        <v>61</v>
      </c>
      <c r="BA84" t="b">
        <v>1</v>
      </c>
      <c r="BB84" t="s">
        <v>61</v>
      </c>
      <c r="BD84" t="s">
        <v>61</v>
      </c>
    </row>
    <row r="85" spans="1:56" x14ac:dyDescent="0.25">
      <c r="A85" t="s">
        <v>122</v>
      </c>
      <c r="B85" t="s">
        <v>202</v>
      </c>
      <c r="C85">
        <v>2107300</v>
      </c>
      <c r="D85" t="s">
        <v>126</v>
      </c>
      <c r="E85" t="s">
        <v>126</v>
      </c>
      <c r="F85" t="s">
        <v>205</v>
      </c>
      <c r="G85" t="s">
        <v>211</v>
      </c>
      <c r="H85">
        <v>13002</v>
      </c>
      <c r="I85" t="s">
        <v>61</v>
      </c>
      <c r="J85" t="s">
        <v>207</v>
      </c>
      <c r="K85" t="s">
        <v>63</v>
      </c>
      <c r="L85">
        <v>30</v>
      </c>
      <c r="M85" t="str">
        <f t="shared" si="7"/>
        <v>0</v>
      </c>
      <c r="N85" t="str">
        <f t="shared" si="6"/>
        <v>0</v>
      </c>
      <c r="O85">
        <v>30</v>
      </c>
      <c r="P85" t="s">
        <v>83</v>
      </c>
      <c r="Q85" t="s">
        <v>65</v>
      </c>
      <c r="R85" t="s">
        <v>65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 t="str">
        <f t="shared" si="4"/>
        <v>0230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72</v>
      </c>
      <c r="AK85" t="s">
        <v>61</v>
      </c>
      <c r="AL85" t="s">
        <v>61</v>
      </c>
      <c r="AM85" t="s">
        <v>61</v>
      </c>
      <c r="AN85" t="s">
        <v>73</v>
      </c>
      <c r="AO85" t="s">
        <v>132</v>
      </c>
      <c r="AP85" t="b">
        <v>0</v>
      </c>
      <c r="AQ85" t="b">
        <v>0</v>
      </c>
      <c r="AR85" t="s">
        <v>75</v>
      </c>
      <c r="AS85" t="b">
        <v>0</v>
      </c>
      <c r="AT85" t="s">
        <v>76</v>
      </c>
      <c r="AU85" t="s">
        <v>61</v>
      </c>
      <c r="AX85" t="s">
        <v>61</v>
      </c>
      <c r="AY85" t="s">
        <v>61</v>
      </c>
      <c r="BA85" t="b">
        <v>1</v>
      </c>
      <c r="BB85" t="s">
        <v>61</v>
      </c>
      <c r="BD85" t="s">
        <v>61</v>
      </c>
    </row>
    <row r="86" spans="1:56" x14ac:dyDescent="0.25">
      <c r="A86" t="s">
        <v>122</v>
      </c>
      <c r="B86" t="s">
        <v>202</v>
      </c>
      <c r="C86">
        <v>2107300</v>
      </c>
      <c r="D86" t="s">
        <v>79</v>
      </c>
      <c r="E86" t="s">
        <v>79</v>
      </c>
      <c r="F86" t="s">
        <v>205</v>
      </c>
      <c r="G86" t="s">
        <v>212</v>
      </c>
      <c r="H86">
        <v>13002</v>
      </c>
      <c r="I86" t="s">
        <v>61</v>
      </c>
      <c r="J86" t="s">
        <v>207</v>
      </c>
      <c r="K86" t="s">
        <v>63</v>
      </c>
      <c r="L86">
        <v>44</v>
      </c>
      <c r="M86" t="str">
        <f t="shared" si="7"/>
        <v>0</v>
      </c>
      <c r="N86" t="str">
        <f t="shared" si="6"/>
        <v>0</v>
      </c>
      <c r="O86">
        <v>44</v>
      </c>
      <c r="P86" t="s">
        <v>64</v>
      </c>
      <c r="Q86" t="s">
        <v>65</v>
      </c>
      <c r="R86" t="s">
        <v>65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 t="str">
        <f t="shared" si="4"/>
        <v>0230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72</v>
      </c>
      <c r="AK86" t="s">
        <v>61</v>
      </c>
      <c r="AL86" t="s">
        <v>61</v>
      </c>
      <c r="AM86" t="s">
        <v>61</v>
      </c>
      <c r="AN86" t="s">
        <v>73</v>
      </c>
      <c r="AO86" t="s">
        <v>132</v>
      </c>
      <c r="AP86" t="b">
        <v>0</v>
      </c>
      <c r="AQ86" t="b">
        <v>0</v>
      </c>
      <c r="AR86" t="s">
        <v>75</v>
      </c>
      <c r="AS86" t="b">
        <v>0</v>
      </c>
      <c r="AT86" t="s">
        <v>76</v>
      </c>
      <c r="AU86" t="s">
        <v>61</v>
      </c>
      <c r="AX86" t="s">
        <v>61</v>
      </c>
      <c r="AY86" t="s">
        <v>61</v>
      </c>
      <c r="BA86" t="b">
        <v>1</v>
      </c>
      <c r="BB86" t="s">
        <v>61</v>
      </c>
      <c r="BD86" t="s">
        <v>61</v>
      </c>
    </row>
    <row r="87" spans="1:56" x14ac:dyDescent="0.25">
      <c r="A87" t="s">
        <v>122</v>
      </c>
      <c r="B87" t="s">
        <v>202</v>
      </c>
      <c r="C87">
        <v>2107300</v>
      </c>
      <c r="D87" t="s">
        <v>79</v>
      </c>
      <c r="E87" t="s">
        <v>79</v>
      </c>
      <c r="F87" t="s">
        <v>205</v>
      </c>
      <c r="G87" t="s">
        <v>213</v>
      </c>
      <c r="H87">
        <v>13002</v>
      </c>
      <c r="I87" t="s">
        <v>61</v>
      </c>
      <c r="J87" t="s">
        <v>207</v>
      </c>
      <c r="K87" t="s">
        <v>63</v>
      </c>
      <c r="L87">
        <v>44</v>
      </c>
      <c r="M87" t="str">
        <f t="shared" si="7"/>
        <v>0</v>
      </c>
      <c r="N87" t="str">
        <f t="shared" si="6"/>
        <v>0</v>
      </c>
      <c r="O87">
        <v>44</v>
      </c>
      <c r="P87" t="s">
        <v>83</v>
      </c>
      <c r="Q87" t="s">
        <v>65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 t="str">
        <f t="shared" si="4"/>
        <v>0230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72</v>
      </c>
      <c r="AK87" t="s">
        <v>61</v>
      </c>
      <c r="AL87" t="s">
        <v>61</v>
      </c>
      <c r="AM87" t="s">
        <v>61</v>
      </c>
      <c r="AN87" t="s">
        <v>73</v>
      </c>
      <c r="AO87" t="s">
        <v>132</v>
      </c>
      <c r="AP87" t="b">
        <v>0</v>
      </c>
      <c r="AQ87" t="b">
        <v>0</v>
      </c>
      <c r="AR87" t="s">
        <v>75</v>
      </c>
      <c r="AS87" t="b">
        <v>0</v>
      </c>
      <c r="AT87" t="s">
        <v>76</v>
      </c>
      <c r="AU87" t="s">
        <v>61</v>
      </c>
      <c r="AX87" t="s">
        <v>61</v>
      </c>
      <c r="AY87" t="s">
        <v>61</v>
      </c>
      <c r="BA87" t="b">
        <v>1</v>
      </c>
      <c r="BB87" t="s">
        <v>61</v>
      </c>
      <c r="BD87" t="s">
        <v>61</v>
      </c>
    </row>
    <row r="88" spans="1:56" x14ac:dyDescent="0.25">
      <c r="A88" t="s">
        <v>122</v>
      </c>
      <c r="B88" t="s">
        <v>202</v>
      </c>
      <c r="C88">
        <v>2107300</v>
      </c>
      <c r="D88" t="s">
        <v>101</v>
      </c>
      <c r="E88" t="s">
        <v>101</v>
      </c>
      <c r="F88" t="s">
        <v>203</v>
      </c>
      <c r="G88" t="s">
        <v>214</v>
      </c>
      <c r="H88">
        <v>10004</v>
      </c>
      <c r="I88" t="s">
        <v>61</v>
      </c>
      <c r="J88" t="s">
        <v>204</v>
      </c>
      <c r="K88" t="s">
        <v>63</v>
      </c>
      <c r="L88">
        <v>28</v>
      </c>
      <c r="M88" t="str">
        <f t="shared" si="7"/>
        <v>0</v>
      </c>
      <c r="N88" t="str">
        <f t="shared" si="6"/>
        <v>0</v>
      </c>
      <c r="O88">
        <v>28</v>
      </c>
      <c r="P88" t="s">
        <v>64</v>
      </c>
      <c r="Q88" t="s">
        <v>65</v>
      </c>
      <c r="R88" t="s">
        <v>65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 t="str">
        <f t="shared" si="4"/>
        <v>0230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72</v>
      </c>
      <c r="AK88" t="s">
        <v>61</v>
      </c>
      <c r="AL88" t="s">
        <v>61</v>
      </c>
      <c r="AM88" t="s">
        <v>61</v>
      </c>
      <c r="AN88" t="s">
        <v>73</v>
      </c>
      <c r="AO88" t="s">
        <v>132</v>
      </c>
      <c r="AP88" t="b">
        <v>0</v>
      </c>
      <c r="AQ88" t="b">
        <v>0</v>
      </c>
      <c r="AR88" t="s">
        <v>75</v>
      </c>
      <c r="AS88" t="b">
        <v>0</v>
      </c>
      <c r="AT88" t="s">
        <v>76</v>
      </c>
      <c r="AU88" t="s">
        <v>61</v>
      </c>
      <c r="AX88" t="s">
        <v>61</v>
      </c>
      <c r="AY88" t="s">
        <v>61</v>
      </c>
      <c r="BA88" t="b">
        <v>1</v>
      </c>
      <c r="BB88" t="s">
        <v>61</v>
      </c>
      <c r="BD88" t="s">
        <v>61</v>
      </c>
    </row>
    <row r="89" spans="1:56" x14ac:dyDescent="0.25">
      <c r="A89" t="s">
        <v>122</v>
      </c>
      <c r="B89" t="s">
        <v>202</v>
      </c>
      <c r="C89">
        <v>2107300</v>
      </c>
      <c r="D89" t="s">
        <v>101</v>
      </c>
      <c r="E89" t="s">
        <v>101</v>
      </c>
      <c r="F89" t="s">
        <v>203</v>
      </c>
      <c r="G89" t="s">
        <v>215</v>
      </c>
      <c r="H89">
        <v>10004</v>
      </c>
      <c r="I89" t="s">
        <v>61</v>
      </c>
      <c r="J89" t="s">
        <v>204</v>
      </c>
      <c r="K89" t="s">
        <v>63</v>
      </c>
      <c r="L89">
        <v>29</v>
      </c>
      <c r="M89" t="str">
        <f t="shared" si="7"/>
        <v>0</v>
      </c>
      <c r="N89" t="str">
        <f t="shared" si="6"/>
        <v>0</v>
      </c>
      <c r="O89">
        <v>29</v>
      </c>
      <c r="P89" t="s">
        <v>83</v>
      </c>
      <c r="Q89" t="s">
        <v>65</v>
      </c>
      <c r="R89" t="s">
        <v>65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 t="str">
        <f t="shared" ref="AB89:AB152" si="8">"0230"</f>
        <v>0230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72</v>
      </c>
      <c r="AK89" t="s">
        <v>61</v>
      </c>
      <c r="AL89" t="s">
        <v>61</v>
      </c>
      <c r="AM89" t="s">
        <v>61</v>
      </c>
      <c r="AN89" t="s">
        <v>73</v>
      </c>
      <c r="AO89" t="s">
        <v>132</v>
      </c>
      <c r="AP89" t="b">
        <v>0</v>
      </c>
      <c r="AQ89" t="b">
        <v>0</v>
      </c>
      <c r="AR89" t="s">
        <v>75</v>
      </c>
      <c r="AS89" t="b">
        <v>0</v>
      </c>
      <c r="AT89" t="s">
        <v>76</v>
      </c>
      <c r="AU89" t="s">
        <v>61</v>
      </c>
      <c r="AX89" t="s">
        <v>61</v>
      </c>
      <c r="AY89" t="s">
        <v>61</v>
      </c>
      <c r="BA89" t="b">
        <v>1</v>
      </c>
      <c r="BB89" t="s">
        <v>61</v>
      </c>
      <c r="BD89" t="s">
        <v>61</v>
      </c>
    </row>
    <row r="90" spans="1:56" x14ac:dyDescent="0.25">
      <c r="A90" t="s">
        <v>122</v>
      </c>
      <c r="B90" t="s">
        <v>216</v>
      </c>
      <c r="C90">
        <v>1004300</v>
      </c>
      <c r="D90" t="s">
        <v>93</v>
      </c>
      <c r="E90" t="s">
        <v>93</v>
      </c>
      <c r="F90" t="s">
        <v>217</v>
      </c>
      <c r="G90" t="s">
        <v>218</v>
      </c>
      <c r="H90">
        <v>11002</v>
      </c>
      <c r="I90" t="s">
        <v>61</v>
      </c>
      <c r="J90" t="s">
        <v>219</v>
      </c>
      <c r="K90" t="s">
        <v>63</v>
      </c>
      <c r="L90">
        <v>35</v>
      </c>
      <c r="M90" t="str">
        <f t="shared" si="7"/>
        <v>0</v>
      </c>
      <c r="N90" t="str">
        <f t="shared" si="6"/>
        <v>0</v>
      </c>
      <c r="O90">
        <v>35</v>
      </c>
      <c r="P90" t="s">
        <v>64</v>
      </c>
      <c r="Q90" t="s">
        <v>84</v>
      </c>
      <c r="R90" t="s">
        <v>84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 t="str">
        <f t="shared" si="8"/>
        <v>0230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87</v>
      </c>
      <c r="AK90" t="s">
        <v>72</v>
      </c>
      <c r="AL90" t="s">
        <v>61</v>
      </c>
      <c r="AM90" t="s">
        <v>61</v>
      </c>
      <c r="AN90" t="s">
        <v>73</v>
      </c>
      <c r="AO90" t="s">
        <v>74</v>
      </c>
      <c r="AP90" t="b">
        <v>0</v>
      </c>
      <c r="AQ90" t="b">
        <v>0</v>
      </c>
      <c r="AR90" t="s">
        <v>75</v>
      </c>
      <c r="AS90" t="b">
        <v>0</v>
      </c>
      <c r="AT90" t="s">
        <v>76</v>
      </c>
      <c r="AU90" t="s">
        <v>61</v>
      </c>
      <c r="AX90" t="s">
        <v>61</v>
      </c>
      <c r="AY90" t="s">
        <v>61</v>
      </c>
      <c r="BA90" t="b">
        <v>1</v>
      </c>
      <c r="BB90" t="s">
        <v>61</v>
      </c>
      <c r="BD90" t="s">
        <v>61</v>
      </c>
    </row>
    <row r="91" spans="1:56" x14ac:dyDescent="0.25">
      <c r="A91" t="s">
        <v>122</v>
      </c>
      <c r="B91" t="s">
        <v>216</v>
      </c>
      <c r="C91">
        <v>1004300</v>
      </c>
      <c r="D91" t="s">
        <v>93</v>
      </c>
      <c r="E91" t="s">
        <v>93</v>
      </c>
      <c r="F91" t="s">
        <v>217</v>
      </c>
      <c r="G91" t="s">
        <v>112</v>
      </c>
      <c r="H91">
        <v>11002</v>
      </c>
      <c r="I91" t="s">
        <v>61</v>
      </c>
      <c r="J91" t="s">
        <v>219</v>
      </c>
      <c r="K91" t="s">
        <v>63</v>
      </c>
      <c r="L91">
        <v>35</v>
      </c>
      <c r="M91" t="str">
        <f t="shared" si="7"/>
        <v>0</v>
      </c>
      <c r="N91" t="str">
        <f t="shared" si="6"/>
        <v>0</v>
      </c>
      <c r="O91">
        <v>35</v>
      </c>
      <c r="P91" t="s">
        <v>83</v>
      </c>
      <c r="Q91" t="s">
        <v>84</v>
      </c>
      <c r="R91" t="s">
        <v>84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 t="str">
        <f t="shared" si="8"/>
        <v>0230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87</v>
      </c>
      <c r="AK91" t="s">
        <v>72</v>
      </c>
      <c r="AL91" t="s">
        <v>61</v>
      </c>
      <c r="AM91" t="s">
        <v>61</v>
      </c>
      <c r="AN91" t="s">
        <v>73</v>
      </c>
      <c r="AO91" t="s">
        <v>74</v>
      </c>
      <c r="AP91" t="b">
        <v>0</v>
      </c>
      <c r="AQ91" t="b">
        <v>0</v>
      </c>
      <c r="AR91" t="s">
        <v>75</v>
      </c>
      <c r="AS91" t="b">
        <v>0</v>
      </c>
      <c r="AT91" t="s">
        <v>76</v>
      </c>
      <c r="AU91" t="s">
        <v>61</v>
      </c>
      <c r="AX91" t="s">
        <v>61</v>
      </c>
      <c r="AY91" t="s">
        <v>61</v>
      </c>
      <c r="BA91" t="b">
        <v>1</v>
      </c>
      <c r="BB91" t="s">
        <v>61</v>
      </c>
      <c r="BD91" t="s">
        <v>61</v>
      </c>
    </row>
    <row r="92" spans="1:56" x14ac:dyDescent="0.25">
      <c r="A92" t="s">
        <v>220</v>
      </c>
      <c r="B92" t="s">
        <v>221</v>
      </c>
      <c r="C92">
        <v>8772110</v>
      </c>
      <c r="D92" t="s">
        <v>88</v>
      </c>
      <c r="E92" t="s">
        <v>88</v>
      </c>
      <c r="F92" t="s">
        <v>147</v>
      </c>
      <c r="G92" t="s">
        <v>148</v>
      </c>
      <c r="H92">
        <v>18819</v>
      </c>
      <c r="I92" t="s">
        <v>61</v>
      </c>
      <c r="J92" t="s">
        <v>149</v>
      </c>
      <c r="K92" t="s">
        <v>63</v>
      </c>
      <c r="L92">
        <v>29</v>
      </c>
      <c r="M92" t="str">
        <f t="shared" si="7"/>
        <v>0</v>
      </c>
      <c r="N92">
        <v>1</v>
      </c>
      <c r="O92">
        <v>28</v>
      </c>
      <c r="P92" t="s">
        <v>99</v>
      </c>
      <c r="Q92" t="s">
        <v>65</v>
      </c>
      <c r="R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300</v>
      </c>
      <c r="AB92" t="str">
        <f t="shared" si="8"/>
        <v>0230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73</v>
      </c>
      <c r="AO92" t="s">
        <v>132</v>
      </c>
      <c r="AP92" t="b">
        <v>0</v>
      </c>
      <c r="AQ92" t="b">
        <v>0</v>
      </c>
      <c r="AR92" t="s">
        <v>75</v>
      </c>
      <c r="AS92" t="b">
        <v>0</v>
      </c>
      <c r="AT92" t="s">
        <v>76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C92">
        <v>8772100</v>
      </c>
      <c r="BD92" t="s">
        <v>61</v>
      </c>
    </row>
    <row r="93" spans="1:56" x14ac:dyDescent="0.25">
      <c r="A93" t="s">
        <v>220</v>
      </c>
      <c r="B93" t="s">
        <v>222</v>
      </c>
      <c r="C93">
        <v>1006300</v>
      </c>
      <c r="D93" t="s">
        <v>101</v>
      </c>
      <c r="E93" t="s">
        <v>101</v>
      </c>
      <c r="F93" t="s">
        <v>152</v>
      </c>
      <c r="G93" t="s">
        <v>153</v>
      </c>
      <c r="I93" t="s">
        <v>61</v>
      </c>
      <c r="J93" t="s">
        <v>154</v>
      </c>
      <c r="K93" t="s">
        <v>63</v>
      </c>
      <c r="L93">
        <v>24</v>
      </c>
      <c r="M93" t="str">
        <f t="shared" si="7"/>
        <v>0</v>
      </c>
      <c r="N93" t="str">
        <f t="shared" ref="N93:N138" si="9">"0"</f>
        <v>0</v>
      </c>
      <c r="O93">
        <v>24</v>
      </c>
      <c r="P93" t="s">
        <v>99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 t="str">
        <f t="shared" si="8"/>
        <v>0230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73</v>
      </c>
      <c r="AO93" t="s">
        <v>74</v>
      </c>
      <c r="AP93" t="b">
        <v>0</v>
      </c>
      <c r="AQ93" t="b">
        <v>0</v>
      </c>
      <c r="AR93" t="s">
        <v>75</v>
      </c>
      <c r="AS93" t="b">
        <v>0</v>
      </c>
      <c r="AT93" t="s">
        <v>76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122</v>
      </c>
      <c r="B94" t="s">
        <v>223</v>
      </c>
      <c r="C94">
        <v>2108300</v>
      </c>
      <c r="D94" t="s">
        <v>126</v>
      </c>
      <c r="E94" t="s">
        <v>126</v>
      </c>
      <c r="F94" t="s">
        <v>147</v>
      </c>
      <c r="G94" t="str">
        <f>"0001"</f>
        <v>0001</v>
      </c>
      <c r="H94">
        <v>18819</v>
      </c>
      <c r="I94" t="s">
        <v>61</v>
      </c>
      <c r="J94" t="s">
        <v>149</v>
      </c>
      <c r="K94" t="s">
        <v>63</v>
      </c>
      <c r="L94">
        <v>35</v>
      </c>
      <c r="M94" t="str">
        <f t="shared" si="7"/>
        <v>0</v>
      </c>
      <c r="N94" t="str">
        <f t="shared" si="9"/>
        <v>0</v>
      </c>
      <c r="O94">
        <v>35</v>
      </c>
      <c r="P94" t="s">
        <v>64</v>
      </c>
      <c r="Q94" t="s">
        <v>65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 t="str">
        <f t="shared" si="8"/>
        <v>0230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73</v>
      </c>
      <c r="AO94" t="s">
        <v>132</v>
      </c>
      <c r="AP94" t="b">
        <v>0</v>
      </c>
      <c r="AQ94" t="b">
        <v>0</v>
      </c>
      <c r="AR94" t="s">
        <v>75</v>
      </c>
      <c r="AS94" t="b">
        <v>0</v>
      </c>
      <c r="AT94" t="s">
        <v>76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122</v>
      </c>
      <c r="B95" t="s">
        <v>223</v>
      </c>
      <c r="C95">
        <v>2108300</v>
      </c>
      <c r="D95" t="s">
        <v>126</v>
      </c>
      <c r="E95" t="s">
        <v>126</v>
      </c>
      <c r="F95" t="s">
        <v>147</v>
      </c>
      <c r="G95" t="str">
        <f>"0003"</f>
        <v>0003</v>
      </c>
      <c r="H95">
        <v>18819</v>
      </c>
      <c r="I95" t="s">
        <v>61</v>
      </c>
      <c r="J95" t="s">
        <v>149</v>
      </c>
      <c r="K95" t="s">
        <v>63</v>
      </c>
      <c r="L95">
        <v>37</v>
      </c>
      <c r="M95" t="str">
        <f t="shared" si="7"/>
        <v>0</v>
      </c>
      <c r="N95" t="str">
        <f t="shared" si="9"/>
        <v>0</v>
      </c>
      <c r="O95">
        <v>37</v>
      </c>
      <c r="P95" t="s">
        <v>83</v>
      </c>
      <c r="Q95" t="s">
        <v>65</v>
      </c>
      <c r="R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 t="str">
        <f t="shared" si="8"/>
        <v>0230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73</v>
      </c>
      <c r="AO95" t="s">
        <v>132</v>
      </c>
      <c r="AP95" t="b">
        <v>0</v>
      </c>
      <c r="AQ95" t="b">
        <v>0</v>
      </c>
      <c r="AR95" t="s">
        <v>75</v>
      </c>
      <c r="AS95" t="b">
        <v>0</v>
      </c>
      <c r="AT95" t="s">
        <v>76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122</v>
      </c>
      <c r="B96" t="s">
        <v>224</v>
      </c>
      <c r="C96" t="str">
        <f t="shared" ref="C96:C113" si="10">"0500500"</f>
        <v>0500500</v>
      </c>
      <c r="D96" t="s">
        <v>183</v>
      </c>
      <c r="E96" t="s">
        <v>183</v>
      </c>
      <c r="F96" t="s">
        <v>177</v>
      </c>
      <c r="G96" t="s">
        <v>178</v>
      </c>
      <c r="H96" t="s">
        <v>179</v>
      </c>
      <c r="I96" t="s">
        <v>61</v>
      </c>
      <c r="K96" t="s">
        <v>189</v>
      </c>
      <c r="L96">
        <v>25</v>
      </c>
      <c r="M96" t="str">
        <f t="shared" si="7"/>
        <v>0</v>
      </c>
      <c r="N96" t="str">
        <f t="shared" si="9"/>
        <v>0</v>
      </c>
      <c r="O96">
        <v>25</v>
      </c>
      <c r="P96" t="s">
        <v>64</v>
      </c>
      <c r="Q96" t="s">
        <v>65</v>
      </c>
      <c r="R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 t="str">
        <f t="shared" si="8"/>
        <v>0230</v>
      </c>
      <c r="AC96" t="s">
        <v>69</v>
      </c>
      <c r="AD96" t="b">
        <v>0</v>
      </c>
      <c r="AE96" t="b">
        <v>0</v>
      </c>
      <c r="AF96" t="s">
        <v>181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131</v>
      </c>
      <c r="AO96" t="s">
        <v>132</v>
      </c>
      <c r="AP96" t="b">
        <v>0</v>
      </c>
      <c r="AQ96" t="b">
        <v>0</v>
      </c>
      <c r="AR96" t="s">
        <v>75</v>
      </c>
      <c r="AS96" t="b">
        <v>0</v>
      </c>
      <c r="AT96" t="s">
        <v>76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122</v>
      </c>
      <c r="B97" t="s">
        <v>224</v>
      </c>
      <c r="C97" t="str">
        <f t="shared" si="10"/>
        <v>0500500</v>
      </c>
      <c r="D97" t="s">
        <v>225</v>
      </c>
      <c r="E97" t="s">
        <v>225</v>
      </c>
      <c r="F97" t="s">
        <v>177</v>
      </c>
      <c r="G97" t="s">
        <v>226</v>
      </c>
      <c r="H97" t="s">
        <v>179</v>
      </c>
      <c r="I97" t="s">
        <v>61</v>
      </c>
      <c r="K97" t="s">
        <v>185</v>
      </c>
      <c r="L97">
        <v>25</v>
      </c>
      <c r="M97" t="str">
        <f t="shared" si="7"/>
        <v>0</v>
      </c>
      <c r="N97" t="str">
        <f t="shared" si="9"/>
        <v>0</v>
      </c>
      <c r="O97">
        <v>25</v>
      </c>
      <c r="P97" t="s">
        <v>64</v>
      </c>
      <c r="Q97" t="s">
        <v>65</v>
      </c>
      <c r="R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 t="str">
        <f t="shared" si="8"/>
        <v>0230</v>
      </c>
      <c r="AC97" t="s">
        <v>69</v>
      </c>
      <c r="AD97" t="b">
        <v>0</v>
      </c>
      <c r="AE97" t="b">
        <v>0</v>
      </c>
      <c r="AF97" t="s">
        <v>181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131</v>
      </c>
      <c r="AO97" t="s">
        <v>132</v>
      </c>
      <c r="AP97" t="b">
        <v>0</v>
      </c>
      <c r="AQ97" t="b">
        <v>0</v>
      </c>
      <c r="AR97" t="s">
        <v>75</v>
      </c>
      <c r="AS97" t="b">
        <v>0</v>
      </c>
      <c r="AT97" t="s">
        <v>76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122</v>
      </c>
      <c r="B98" t="s">
        <v>224</v>
      </c>
      <c r="C98" t="str">
        <f t="shared" si="10"/>
        <v>0500500</v>
      </c>
      <c r="D98" t="s">
        <v>176</v>
      </c>
      <c r="E98" t="s">
        <v>176</v>
      </c>
      <c r="F98" t="s">
        <v>177</v>
      </c>
      <c r="G98" t="s">
        <v>227</v>
      </c>
      <c r="H98" t="s">
        <v>179</v>
      </c>
      <c r="I98" t="s">
        <v>61</v>
      </c>
      <c r="K98" t="s">
        <v>180</v>
      </c>
      <c r="L98">
        <v>25</v>
      </c>
      <c r="M98" t="str">
        <f t="shared" si="7"/>
        <v>0</v>
      </c>
      <c r="N98" t="str">
        <f t="shared" si="9"/>
        <v>0</v>
      </c>
      <c r="O98">
        <v>25</v>
      </c>
      <c r="P98" t="s">
        <v>64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 t="str">
        <f t="shared" si="8"/>
        <v>0230</v>
      </c>
      <c r="AC98" t="s">
        <v>69</v>
      </c>
      <c r="AD98" t="b">
        <v>0</v>
      </c>
      <c r="AE98" t="b">
        <v>0</v>
      </c>
      <c r="AF98" t="s">
        <v>181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131</v>
      </c>
      <c r="AO98" t="s">
        <v>132</v>
      </c>
      <c r="AP98" t="b">
        <v>0</v>
      </c>
      <c r="AQ98" t="b">
        <v>0</v>
      </c>
      <c r="AR98" t="s">
        <v>75</v>
      </c>
      <c r="AS98" t="b">
        <v>0</v>
      </c>
      <c r="AT98" t="s">
        <v>76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122</v>
      </c>
      <c r="B99" t="s">
        <v>228</v>
      </c>
      <c r="C99" t="str">
        <f t="shared" si="10"/>
        <v>0500500</v>
      </c>
      <c r="D99" t="s">
        <v>183</v>
      </c>
      <c r="E99" t="s">
        <v>183</v>
      </c>
      <c r="F99" t="s">
        <v>177</v>
      </c>
      <c r="G99" t="s">
        <v>229</v>
      </c>
      <c r="H99" t="s">
        <v>179</v>
      </c>
      <c r="I99" t="s">
        <v>61</v>
      </c>
      <c r="J99" t="s">
        <v>179</v>
      </c>
      <c r="K99" t="s">
        <v>189</v>
      </c>
      <c r="L99">
        <v>25</v>
      </c>
      <c r="M99" t="str">
        <f t="shared" si="7"/>
        <v>0</v>
      </c>
      <c r="N99" t="str">
        <f t="shared" si="9"/>
        <v>0</v>
      </c>
      <c r="O99">
        <v>25</v>
      </c>
      <c r="P99" t="s">
        <v>83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103</v>
      </c>
      <c r="AB99" t="str">
        <f t="shared" si="8"/>
        <v>0230</v>
      </c>
      <c r="AC99" t="s">
        <v>69</v>
      </c>
      <c r="AD99" t="b">
        <v>0</v>
      </c>
      <c r="AE99" t="b">
        <v>0</v>
      </c>
      <c r="AF99" t="s">
        <v>181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131</v>
      </c>
      <c r="AO99" t="s">
        <v>132</v>
      </c>
      <c r="AP99" t="b">
        <v>0</v>
      </c>
      <c r="AQ99" t="b">
        <v>0</v>
      </c>
      <c r="AR99" t="s">
        <v>75</v>
      </c>
      <c r="AS99" t="b">
        <v>0</v>
      </c>
      <c r="AT99" t="s">
        <v>76</v>
      </c>
      <c r="AU99" t="s">
        <v>61</v>
      </c>
      <c r="AX99" t="s">
        <v>77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122</v>
      </c>
      <c r="B100" t="s">
        <v>228</v>
      </c>
      <c r="C100" t="str">
        <f t="shared" si="10"/>
        <v>0500500</v>
      </c>
      <c r="D100" t="s">
        <v>225</v>
      </c>
      <c r="E100" t="s">
        <v>225</v>
      </c>
      <c r="F100" t="s">
        <v>177</v>
      </c>
      <c r="G100" t="s">
        <v>184</v>
      </c>
      <c r="H100" t="s">
        <v>179</v>
      </c>
      <c r="I100" t="s">
        <v>61</v>
      </c>
      <c r="J100" t="s">
        <v>179</v>
      </c>
      <c r="K100" t="s">
        <v>185</v>
      </c>
      <c r="L100">
        <v>25</v>
      </c>
      <c r="M100" t="str">
        <f t="shared" si="7"/>
        <v>0</v>
      </c>
      <c r="N100" t="str">
        <f t="shared" si="9"/>
        <v>0</v>
      </c>
      <c r="O100">
        <v>25</v>
      </c>
      <c r="P100" t="s">
        <v>83</v>
      </c>
      <c r="Q100" t="s">
        <v>65</v>
      </c>
      <c r="R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 t="str">
        <f t="shared" si="8"/>
        <v>0230</v>
      </c>
      <c r="AC100" t="s">
        <v>69</v>
      </c>
      <c r="AD100" t="b">
        <v>0</v>
      </c>
      <c r="AE100" t="b">
        <v>0</v>
      </c>
      <c r="AF100" t="s">
        <v>181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131</v>
      </c>
      <c r="AO100" t="s">
        <v>132</v>
      </c>
      <c r="AP100" t="b">
        <v>0</v>
      </c>
      <c r="AQ100" t="b">
        <v>0</v>
      </c>
      <c r="AR100" t="s">
        <v>75</v>
      </c>
      <c r="AS100" t="b">
        <v>0</v>
      </c>
      <c r="AT100" t="s">
        <v>76</v>
      </c>
      <c r="AU100" t="s">
        <v>61</v>
      </c>
      <c r="AX100" t="s">
        <v>77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122</v>
      </c>
      <c r="B101" t="s">
        <v>228</v>
      </c>
      <c r="C101" t="str">
        <f t="shared" si="10"/>
        <v>0500500</v>
      </c>
      <c r="D101" t="s">
        <v>176</v>
      </c>
      <c r="E101" t="s">
        <v>176</v>
      </c>
      <c r="F101" t="s">
        <v>177</v>
      </c>
      <c r="G101" t="s">
        <v>230</v>
      </c>
      <c r="H101" t="s">
        <v>179</v>
      </c>
      <c r="I101" t="s">
        <v>61</v>
      </c>
      <c r="J101" t="s">
        <v>179</v>
      </c>
      <c r="K101" t="s">
        <v>180</v>
      </c>
      <c r="L101">
        <v>25</v>
      </c>
      <c r="M101" t="str">
        <f t="shared" si="7"/>
        <v>0</v>
      </c>
      <c r="N101" t="str">
        <f t="shared" si="9"/>
        <v>0</v>
      </c>
      <c r="O101">
        <v>25</v>
      </c>
      <c r="P101" t="s">
        <v>83</v>
      </c>
      <c r="Q101" t="s">
        <v>65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 t="str">
        <f t="shared" si="8"/>
        <v>0230</v>
      </c>
      <c r="AC101" t="s">
        <v>69</v>
      </c>
      <c r="AD101" t="b">
        <v>0</v>
      </c>
      <c r="AE101" t="b">
        <v>0</v>
      </c>
      <c r="AF101" t="s">
        <v>181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131</v>
      </c>
      <c r="AO101" t="s">
        <v>132</v>
      </c>
      <c r="AP101" t="b">
        <v>0</v>
      </c>
      <c r="AQ101" t="b">
        <v>0</v>
      </c>
      <c r="AR101" t="s">
        <v>75</v>
      </c>
      <c r="AS101" t="b">
        <v>0</v>
      </c>
      <c r="AT101" t="s">
        <v>76</v>
      </c>
      <c r="AU101" t="s">
        <v>61</v>
      </c>
      <c r="AX101" t="s">
        <v>77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122</v>
      </c>
      <c r="B102" t="s">
        <v>224</v>
      </c>
      <c r="C102" t="str">
        <f t="shared" si="10"/>
        <v>0500500</v>
      </c>
      <c r="D102" t="s">
        <v>183</v>
      </c>
      <c r="E102" t="s">
        <v>183</v>
      </c>
      <c r="F102" t="s">
        <v>186</v>
      </c>
      <c r="G102" t="s">
        <v>187</v>
      </c>
      <c r="H102" t="s">
        <v>188</v>
      </c>
      <c r="I102" t="s">
        <v>61</v>
      </c>
      <c r="K102" t="s">
        <v>189</v>
      </c>
      <c r="L102">
        <v>25</v>
      </c>
      <c r="M102" t="str">
        <f t="shared" si="7"/>
        <v>0</v>
      </c>
      <c r="N102" t="str">
        <f t="shared" si="9"/>
        <v>0</v>
      </c>
      <c r="O102">
        <v>25</v>
      </c>
      <c r="P102" t="s">
        <v>64</v>
      </c>
      <c r="Q102" t="s">
        <v>65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 t="str">
        <f t="shared" si="8"/>
        <v>0230</v>
      </c>
      <c r="AC102" t="s">
        <v>69</v>
      </c>
      <c r="AD102" t="b">
        <v>0</v>
      </c>
      <c r="AE102" t="b">
        <v>0</v>
      </c>
      <c r="AF102" t="s">
        <v>181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131</v>
      </c>
      <c r="AO102" t="s">
        <v>132</v>
      </c>
      <c r="AP102" t="b">
        <v>0</v>
      </c>
      <c r="AQ102" t="b">
        <v>0</v>
      </c>
      <c r="AR102" t="s">
        <v>75</v>
      </c>
      <c r="AS102" t="b">
        <v>0</v>
      </c>
      <c r="AT102" t="s">
        <v>76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122</v>
      </c>
      <c r="B103" t="s">
        <v>224</v>
      </c>
      <c r="C103" t="str">
        <f t="shared" si="10"/>
        <v>0500500</v>
      </c>
      <c r="D103" t="s">
        <v>225</v>
      </c>
      <c r="E103" t="s">
        <v>225</v>
      </c>
      <c r="F103" t="s">
        <v>186</v>
      </c>
      <c r="G103" t="s">
        <v>231</v>
      </c>
      <c r="H103" t="s">
        <v>188</v>
      </c>
      <c r="I103" t="s">
        <v>61</v>
      </c>
      <c r="K103" t="s">
        <v>189</v>
      </c>
      <c r="L103">
        <v>25</v>
      </c>
      <c r="M103" t="str">
        <f t="shared" si="7"/>
        <v>0</v>
      </c>
      <c r="N103" t="str">
        <f t="shared" si="9"/>
        <v>0</v>
      </c>
      <c r="O103">
        <v>25</v>
      </c>
      <c r="P103" t="s">
        <v>64</v>
      </c>
      <c r="Q103" t="s">
        <v>65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 t="str">
        <f t="shared" si="8"/>
        <v>0230</v>
      </c>
      <c r="AC103" t="s">
        <v>69</v>
      </c>
      <c r="AD103" t="b">
        <v>0</v>
      </c>
      <c r="AE103" t="b">
        <v>0</v>
      </c>
      <c r="AF103" t="s">
        <v>181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131</v>
      </c>
      <c r="AO103" t="s">
        <v>132</v>
      </c>
      <c r="AP103" t="b">
        <v>0</v>
      </c>
      <c r="AQ103" t="b">
        <v>0</v>
      </c>
      <c r="AR103" t="s">
        <v>75</v>
      </c>
      <c r="AS103" t="b">
        <v>0</v>
      </c>
      <c r="AT103" t="s">
        <v>76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122</v>
      </c>
      <c r="B104" t="s">
        <v>224</v>
      </c>
      <c r="C104" t="str">
        <f t="shared" si="10"/>
        <v>0500500</v>
      </c>
      <c r="D104" t="s">
        <v>176</v>
      </c>
      <c r="E104" t="s">
        <v>176</v>
      </c>
      <c r="F104" t="s">
        <v>186</v>
      </c>
      <c r="G104" t="s">
        <v>232</v>
      </c>
      <c r="H104" t="s">
        <v>188</v>
      </c>
      <c r="I104" t="s">
        <v>61</v>
      </c>
      <c r="K104" t="s">
        <v>180</v>
      </c>
      <c r="L104">
        <v>25</v>
      </c>
      <c r="M104" t="str">
        <f t="shared" si="7"/>
        <v>0</v>
      </c>
      <c r="N104" t="str">
        <f t="shared" si="9"/>
        <v>0</v>
      </c>
      <c r="O104">
        <v>25</v>
      </c>
      <c r="P104" t="s">
        <v>64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 t="str">
        <f t="shared" si="8"/>
        <v>0230</v>
      </c>
      <c r="AC104" t="s">
        <v>69</v>
      </c>
      <c r="AD104" t="b">
        <v>0</v>
      </c>
      <c r="AE104" t="b">
        <v>0</v>
      </c>
      <c r="AF104" t="s">
        <v>181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131</v>
      </c>
      <c r="AO104" t="s">
        <v>132</v>
      </c>
      <c r="AP104" t="b">
        <v>0</v>
      </c>
      <c r="AQ104" t="b">
        <v>0</v>
      </c>
      <c r="AR104" t="s">
        <v>75</v>
      </c>
      <c r="AS104" t="b">
        <v>0</v>
      </c>
      <c r="AT104" t="s">
        <v>76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122</v>
      </c>
      <c r="B105" t="s">
        <v>228</v>
      </c>
      <c r="C105" t="str">
        <f t="shared" si="10"/>
        <v>0500500</v>
      </c>
      <c r="D105" t="s">
        <v>183</v>
      </c>
      <c r="E105" t="s">
        <v>183</v>
      </c>
      <c r="F105" t="s">
        <v>186</v>
      </c>
      <c r="G105" t="s">
        <v>233</v>
      </c>
      <c r="H105" t="s">
        <v>188</v>
      </c>
      <c r="I105" t="s">
        <v>61</v>
      </c>
      <c r="J105" t="s">
        <v>188</v>
      </c>
      <c r="K105" t="s">
        <v>189</v>
      </c>
      <c r="L105">
        <v>25</v>
      </c>
      <c r="M105" t="str">
        <f t="shared" si="7"/>
        <v>0</v>
      </c>
      <c r="N105" t="str">
        <f t="shared" si="9"/>
        <v>0</v>
      </c>
      <c r="O105">
        <v>25</v>
      </c>
      <c r="P105" t="s">
        <v>83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103</v>
      </c>
      <c r="AB105" t="str">
        <f t="shared" si="8"/>
        <v>0230</v>
      </c>
      <c r="AC105" t="s">
        <v>69</v>
      </c>
      <c r="AD105" t="b">
        <v>0</v>
      </c>
      <c r="AE105" t="b">
        <v>0</v>
      </c>
      <c r="AF105" t="s">
        <v>181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131</v>
      </c>
      <c r="AO105" t="s">
        <v>132</v>
      </c>
      <c r="AP105" t="b">
        <v>0</v>
      </c>
      <c r="AQ105" t="b">
        <v>0</v>
      </c>
      <c r="AR105" t="s">
        <v>75</v>
      </c>
      <c r="AS105" t="b">
        <v>0</v>
      </c>
      <c r="AT105" t="s">
        <v>76</v>
      </c>
      <c r="AU105" t="s">
        <v>61</v>
      </c>
      <c r="AX105" t="s">
        <v>77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122</v>
      </c>
      <c r="B106" t="s">
        <v>228</v>
      </c>
      <c r="C106" t="str">
        <f t="shared" si="10"/>
        <v>0500500</v>
      </c>
      <c r="D106" t="s">
        <v>225</v>
      </c>
      <c r="E106" t="s">
        <v>225</v>
      </c>
      <c r="F106" t="s">
        <v>186</v>
      </c>
      <c r="G106" t="s">
        <v>234</v>
      </c>
      <c r="H106" t="s">
        <v>188</v>
      </c>
      <c r="I106" t="s">
        <v>61</v>
      </c>
      <c r="J106" t="s">
        <v>188</v>
      </c>
      <c r="K106" t="s">
        <v>189</v>
      </c>
      <c r="L106">
        <v>25</v>
      </c>
      <c r="M106" t="str">
        <f t="shared" si="7"/>
        <v>0</v>
      </c>
      <c r="N106" t="str">
        <f t="shared" si="9"/>
        <v>0</v>
      </c>
      <c r="O106">
        <v>25</v>
      </c>
      <c r="P106" t="s">
        <v>83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103</v>
      </c>
      <c r="AB106" t="str">
        <f t="shared" si="8"/>
        <v>0230</v>
      </c>
      <c r="AC106" t="s">
        <v>69</v>
      </c>
      <c r="AD106" t="b">
        <v>0</v>
      </c>
      <c r="AE106" t="b">
        <v>0</v>
      </c>
      <c r="AF106" t="s">
        <v>181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131</v>
      </c>
      <c r="AO106" t="s">
        <v>132</v>
      </c>
      <c r="AP106" t="b">
        <v>0</v>
      </c>
      <c r="AQ106" t="b">
        <v>0</v>
      </c>
      <c r="AR106" t="s">
        <v>75</v>
      </c>
      <c r="AS106" t="b">
        <v>0</v>
      </c>
      <c r="AT106" t="s">
        <v>76</v>
      </c>
      <c r="AU106" t="s">
        <v>61</v>
      </c>
      <c r="AX106" t="s">
        <v>77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122</v>
      </c>
      <c r="B107" t="s">
        <v>228</v>
      </c>
      <c r="C107" t="str">
        <f t="shared" si="10"/>
        <v>0500500</v>
      </c>
      <c r="D107" t="s">
        <v>176</v>
      </c>
      <c r="E107" t="s">
        <v>176</v>
      </c>
      <c r="F107" t="s">
        <v>186</v>
      </c>
      <c r="G107" t="s">
        <v>235</v>
      </c>
      <c r="H107" t="s">
        <v>188</v>
      </c>
      <c r="I107" t="s">
        <v>61</v>
      </c>
      <c r="J107" t="s">
        <v>188</v>
      </c>
      <c r="K107" t="s">
        <v>189</v>
      </c>
      <c r="L107">
        <v>25</v>
      </c>
      <c r="M107" t="str">
        <f t="shared" si="7"/>
        <v>0</v>
      </c>
      <c r="N107" t="str">
        <f t="shared" si="9"/>
        <v>0</v>
      </c>
      <c r="O107">
        <v>25</v>
      </c>
      <c r="P107" t="s">
        <v>83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103</v>
      </c>
      <c r="AB107" t="str">
        <f t="shared" si="8"/>
        <v>0230</v>
      </c>
      <c r="AC107" t="s">
        <v>69</v>
      </c>
      <c r="AD107" t="b">
        <v>0</v>
      </c>
      <c r="AE107" t="b">
        <v>0</v>
      </c>
      <c r="AF107" t="s">
        <v>181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131</v>
      </c>
      <c r="AO107" t="s">
        <v>132</v>
      </c>
      <c r="AP107" t="b">
        <v>0</v>
      </c>
      <c r="AQ107" t="b">
        <v>0</v>
      </c>
      <c r="AR107" t="s">
        <v>75</v>
      </c>
      <c r="AS107" t="b">
        <v>0</v>
      </c>
      <c r="AT107" t="s">
        <v>76</v>
      </c>
      <c r="AU107" t="s">
        <v>61</v>
      </c>
      <c r="AX107" t="s">
        <v>77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122</v>
      </c>
      <c r="B108" t="s">
        <v>224</v>
      </c>
      <c r="C108" t="str">
        <f t="shared" si="10"/>
        <v>0500500</v>
      </c>
      <c r="D108" t="s">
        <v>183</v>
      </c>
      <c r="E108" t="s">
        <v>183</v>
      </c>
      <c r="F108" t="s">
        <v>236</v>
      </c>
      <c r="G108" t="s">
        <v>237</v>
      </c>
      <c r="H108" t="s">
        <v>238</v>
      </c>
      <c r="I108" t="s">
        <v>61</v>
      </c>
      <c r="K108" t="s">
        <v>189</v>
      </c>
      <c r="L108">
        <v>25</v>
      </c>
      <c r="M108" t="str">
        <f t="shared" si="7"/>
        <v>0</v>
      </c>
      <c r="N108" t="str">
        <f t="shared" si="9"/>
        <v>0</v>
      </c>
      <c r="O108">
        <v>25</v>
      </c>
      <c r="P108" t="s">
        <v>64</v>
      </c>
      <c r="Q108" t="s">
        <v>65</v>
      </c>
      <c r="R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103</v>
      </c>
      <c r="AB108" t="str">
        <f t="shared" si="8"/>
        <v>0230</v>
      </c>
      <c r="AC108" t="s">
        <v>69</v>
      </c>
      <c r="AD108" t="b">
        <v>0</v>
      </c>
      <c r="AE108" t="b">
        <v>0</v>
      </c>
      <c r="AF108" t="s">
        <v>181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131</v>
      </c>
      <c r="AO108" t="s">
        <v>132</v>
      </c>
      <c r="AP108" t="b">
        <v>0</v>
      </c>
      <c r="AQ108" t="b">
        <v>0</v>
      </c>
      <c r="AR108" t="s">
        <v>75</v>
      </c>
      <c r="AS108" t="b">
        <v>0</v>
      </c>
      <c r="AT108" t="s">
        <v>76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122</v>
      </c>
      <c r="B109" t="s">
        <v>224</v>
      </c>
      <c r="C109" t="str">
        <f t="shared" si="10"/>
        <v>0500500</v>
      </c>
      <c r="D109" t="s">
        <v>225</v>
      </c>
      <c r="E109" t="s">
        <v>225</v>
      </c>
      <c r="F109" t="s">
        <v>236</v>
      </c>
      <c r="G109" t="s">
        <v>239</v>
      </c>
      <c r="H109" t="s">
        <v>238</v>
      </c>
      <c r="I109" t="s">
        <v>61</v>
      </c>
      <c r="K109" t="s">
        <v>185</v>
      </c>
      <c r="L109">
        <v>25</v>
      </c>
      <c r="M109" t="str">
        <f t="shared" ref="M109:M140" si="11">"0"</f>
        <v>0</v>
      </c>
      <c r="N109" t="str">
        <f t="shared" si="9"/>
        <v>0</v>
      </c>
      <c r="O109">
        <v>25</v>
      </c>
      <c r="P109" t="s">
        <v>64</v>
      </c>
      <c r="Q109" t="s">
        <v>65</v>
      </c>
      <c r="R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103</v>
      </c>
      <c r="AB109" t="str">
        <f t="shared" si="8"/>
        <v>0230</v>
      </c>
      <c r="AC109" t="s">
        <v>69</v>
      </c>
      <c r="AD109" t="b">
        <v>0</v>
      </c>
      <c r="AE109" t="b">
        <v>0</v>
      </c>
      <c r="AF109" t="s">
        <v>181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131</v>
      </c>
      <c r="AO109" t="s">
        <v>132</v>
      </c>
      <c r="AP109" t="b">
        <v>0</v>
      </c>
      <c r="AQ109" t="b">
        <v>0</v>
      </c>
      <c r="AR109" t="s">
        <v>75</v>
      </c>
      <c r="AS109" t="b">
        <v>0</v>
      </c>
      <c r="AT109" t="s">
        <v>76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122</v>
      </c>
      <c r="B110" t="s">
        <v>224</v>
      </c>
      <c r="C110" t="str">
        <f t="shared" si="10"/>
        <v>0500500</v>
      </c>
      <c r="D110" t="s">
        <v>176</v>
      </c>
      <c r="E110" t="s">
        <v>176</v>
      </c>
      <c r="F110" t="s">
        <v>236</v>
      </c>
      <c r="G110" t="s">
        <v>240</v>
      </c>
      <c r="H110" t="s">
        <v>238</v>
      </c>
      <c r="I110" t="s">
        <v>61</v>
      </c>
      <c r="K110" t="s">
        <v>180</v>
      </c>
      <c r="L110">
        <v>25</v>
      </c>
      <c r="M110" t="str">
        <f t="shared" si="11"/>
        <v>0</v>
      </c>
      <c r="N110" t="str">
        <f t="shared" si="9"/>
        <v>0</v>
      </c>
      <c r="O110">
        <v>25</v>
      </c>
      <c r="P110" t="s">
        <v>64</v>
      </c>
      <c r="Q110" t="s">
        <v>65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103</v>
      </c>
      <c r="AB110" t="str">
        <f t="shared" si="8"/>
        <v>0230</v>
      </c>
      <c r="AC110" t="s">
        <v>69</v>
      </c>
      <c r="AD110" t="b">
        <v>0</v>
      </c>
      <c r="AE110" t="b">
        <v>0</v>
      </c>
      <c r="AF110" t="s">
        <v>181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131</v>
      </c>
      <c r="AO110" t="s">
        <v>132</v>
      </c>
      <c r="AP110" t="b">
        <v>0</v>
      </c>
      <c r="AQ110" t="b">
        <v>0</v>
      </c>
      <c r="AR110" t="s">
        <v>75</v>
      </c>
      <c r="AS110" t="b">
        <v>0</v>
      </c>
      <c r="AT110" t="s">
        <v>76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122</v>
      </c>
      <c r="B111" t="s">
        <v>228</v>
      </c>
      <c r="C111" t="str">
        <f t="shared" si="10"/>
        <v>0500500</v>
      </c>
      <c r="D111" t="s">
        <v>183</v>
      </c>
      <c r="E111" t="s">
        <v>183</v>
      </c>
      <c r="F111" t="s">
        <v>236</v>
      </c>
      <c r="G111" t="s">
        <v>241</v>
      </c>
      <c r="H111" t="s">
        <v>238</v>
      </c>
      <c r="I111" t="s">
        <v>61</v>
      </c>
      <c r="J111" t="s">
        <v>238</v>
      </c>
      <c r="K111" t="s">
        <v>189</v>
      </c>
      <c r="L111">
        <v>25</v>
      </c>
      <c r="M111" t="str">
        <f t="shared" si="11"/>
        <v>0</v>
      </c>
      <c r="N111" t="str">
        <f t="shared" si="9"/>
        <v>0</v>
      </c>
      <c r="O111">
        <v>25</v>
      </c>
      <c r="P111" t="s">
        <v>83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 t="str">
        <f t="shared" si="8"/>
        <v>0230</v>
      </c>
      <c r="AC111" t="s">
        <v>69</v>
      </c>
      <c r="AD111" t="b">
        <v>0</v>
      </c>
      <c r="AE111" t="b">
        <v>0</v>
      </c>
      <c r="AF111" t="s">
        <v>181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131</v>
      </c>
      <c r="AO111" t="s">
        <v>132</v>
      </c>
      <c r="AP111" t="b">
        <v>0</v>
      </c>
      <c r="AQ111" t="b">
        <v>0</v>
      </c>
      <c r="AR111" t="s">
        <v>75</v>
      </c>
      <c r="AS111" t="b">
        <v>0</v>
      </c>
      <c r="AT111" t="s">
        <v>76</v>
      </c>
      <c r="AU111" t="s">
        <v>61</v>
      </c>
      <c r="AX111" t="s">
        <v>77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122</v>
      </c>
      <c r="B112" t="s">
        <v>228</v>
      </c>
      <c r="C112" t="str">
        <f t="shared" si="10"/>
        <v>0500500</v>
      </c>
      <c r="D112" t="s">
        <v>225</v>
      </c>
      <c r="E112" t="s">
        <v>225</v>
      </c>
      <c r="F112" t="s">
        <v>236</v>
      </c>
      <c r="G112" t="s">
        <v>242</v>
      </c>
      <c r="H112" t="s">
        <v>238</v>
      </c>
      <c r="I112" t="s">
        <v>61</v>
      </c>
      <c r="J112" t="s">
        <v>238</v>
      </c>
      <c r="K112" t="s">
        <v>185</v>
      </c>
      <c r="L112">
        <v>25</v>
      </c>
      <c r="M112" t="str">
        <f t="shared" si="11"/>
        <v>0</v>
      </c>
      <c r="N112" t="str">
        <f t="shared" si="9"/>
        <v>0</v>
      </c>
      <c r="O112">
        <v>25</v>
      </c>
      <c r="P112" t="s">
        <v>83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103</v>
      </c>
      <c r="AB112" t="str">
        <f t="shared" si="8"/>
        <v>0230</v>
      </c>
      <c r="AC112" t="s">
        <v>69</v>
      </c>
      <c r="AD112" t="b">
        <v>0</v>
      </c>
      <c r="AE112" t="b">
        <v>0</v>
      </c>
      <c r="AF112" t="s">
        <v>181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131</v>
      </c>
      <c r="AO112" t="s">
        <v>132</v>
      </c>
      <c r="AP112" t="b">
        <v>0</v>
      </c>
      <c r="AQ112" t="b">
        <v>0</v>
      </c>
      <c r="AR112" t="s">
        <v>75</v>
      </c>
      <c r="AS112" t="b">
        <v>0</v>
      </c>
      <c r="AT112" t="s">
        <v>76</v>
      </c>
      <c r="AU112" t="s">
        <v>61</v>
      </c>
      <c r="AX112" t="s">
        <v>77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122</v>
      </c>
      <c r="B113" t="s">
        <v>228</v>
      </c>
      <c r="C113" t="str">
        <f t="shared" si="10"/>
        <v>0500500</v>
      </c>
      <c r="D113" t="s">
        <v>176</v>
      </c>
      <c r="E113" t="s">
        <v>176</v>
      </c>
      <c r="F113" t="s">
        <v>236</v>
      </c>
      <c r="G113" t="s">
        <v>243</v>
      </c>
      <c r="H113" t="s">
        <v>238</v>
      </c>
      <c r="I113" t="s">
        <v>61</v>
      </c>
      <c r="J113" t="s">
        <v>238</v>
      </c>
      <c r="K113" t="s">
        <v>180</v>
      </c>
      <c r="L113">
        <v>25</v>
      </c>
      <c r="M113" t="str">
        <f t="shared" si="11"/>
        <v>0</v>
      </c>
      <c r="N113" t="str">
        <f t="shared" si="9"/>
        <v>0</v>
      </c>
      <c r="O113">
        <v>25</v>
      </c>
      <c r="P113" t="s">
        <v>83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 t="str">
        <f t="shared" si="8"/>
        <v>0230</v>
      </c>
      <c r="AC113" t="s">
        <v>69</v>
      </c>
      <c r="AD113" t="b">
        <v>0</v>
      </c>
      <c r="AE113" t="b">
        <v>0</v>
      </c>
      <c r="AF113" t="s">
        <v>181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131</v>
      </c>
      <c r="AO113" t="s">
        <v>132</v>
      </c>
      <c r="AP113" t="b">
        <v>0</v>
      </c>
      <c r="AQ113" t="b">
        <v>0</v>
      </c>
      <c r="AR113" t="s">
        <v>75</v>
      </c>
      <c r="AS113" t="b">
        <v>0</v>
      </c>
      <c r="AT113" t="s">
        <v>76</v>
      </c>
      <c r="AU113" t="s">
        <v>61</v>
      </c>
      <c r="AX113" t="s">
        <v>77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122</v>
      </c>
      <c r="B114" t="s">
        <v>244</v>
      </c>
      <c r="C114">
        <v>2400310</v>
      </c>
      <c r="D114" t="s">
        <v>245</v>
      </c>
      <c r="E114" t="s">
        <v>245</v>
      </c>
      <c r="F114" t="s">
        <v>177</v>
      </c>
      <c r="G114" t="s">
        <v>246</v>
      </c>
      <c r="H114" t="s">
        <v>179</v>
      </c>
      <c r="I114" t="s">
        <v>61</v>
      </c>
      <c r="K114" t="s">
        <v>247</v>
      </c>
      <c r="L114">
        <v>25</v>
      </c>
      <c r="M114" t="str">
        <f t="shared" si="11"/>
        <v>0</v>
      </c>
      <c r="N114" t="str">
        <f t="shared" si="9"/>
        <v>0</v>
      </c>
      <c r="O114">
        <v>25</v>
      </c>
      <c r="P114" t="s">
        <v>64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 t="str">
        <f t="shared" si="8"/>
        <v>0230</v>
      </c>
      <c r="AC114" t="s">
        <v>69</v>
      </c>
      <c r="AD114" t="b">
        <v>0</v>
      </c>
      <c r="AE114" t="b">
        <v>0</v>
      </c>
      <c r="AF114" t="s">
        <v>181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131</v>
      </c>
      <c r="AO114" t="s">
        <v>132</v>
      </c>
      <c r="AP114" t="b">
        <v>0</v>
      </c>
      <c r="AQ114" t="b">
        <v>0</v>
      </c>
      <c r="AR114" t="s">
        <v>75</v>
      </c>
      <c r="AS114" t="b">
        <v>0</v>
      </c>
      <c r="AT114" t="s">
        <v>76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122</v>
      </c>
      <c r="B115" t="s">
        <v>244</v>
      </c>
      <c r="C115">
        <v>2400310</v>
      </c>
      <c r="D115" t="s">
        <v>248</v>
      </c>
      <c r="E115" t="s">
        <v>248</v>
      </c>
      <c r="F115" t="s">
        <v>177</v>
      </c>
      <c r="G115" t="s">
        <v>249</v>
      </c>
      <c r="H115" t="s">
        <v>179</v>
      </c>
      <c r="I115" t="s">
        <v>61</v>
      </c>
      <c r="K115" t="s">
        <v>189</v>
      </c>
      <c r="L115">
        <v>25</v>
      </c>
      <c r="M115" t="str">
        <f t="shared" si="11"/>
        <v>0</v>
      </c>
      <c r="N115" t="str">
        <f t="shared" si="9"/>
        <v>0</v>
      </c>
      <c r="O115">
        <v>25</v>
      </c>
      <c r="P115" t="s">
        <v>64</v>
      </c>
      <c r="Q115" t="s">
        <v>65</v>
      </c>
      <c r="R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103</v>
      </c>
      <c r="AB115" t="str">
        <f t="shared" si="8"/>
        <v>0230</v>
      </c>
      <c r="AC115" t="s">
        <v>69</v>
      </c>
      <c r="AD115" t="b">
        <v>0</v>
      </c>
      <c r="AE115" t="b">
        <v>0</v>
      </c>
      <c r="AF115" t="s">
        <v>181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131</v>
      </c>
      <c r="AO115" t="s">
        <v>132</v>
      </c>
      <c r="AP115" t="b">
        <v>0</v>
      </c>
      <c r="AQ115" t="b">
        <v>0</v>
      </c>
      <c r="AR115" t="s">
        <v>75</v>
      </c>
      <c r="AS115" t="b">
        <v>0</v>
      </c>
      <c r="AT115" t="s">
        <v>76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122</v>
      </c>
      <c r="B116" t="s">
        <v>244</v>
      </c>
      <c r="C116">
        <v>2400310</v>
      </c>
      <c r="D116" t="s">
        <v>250</v>
      </c>
      <c r="E116" t="s">
        <v>250</v>
      </c>
      <c r="F116" t="s">
        <v>177</v>
      </c>
      <c r="G116" t="s">
        <v>251</v>
      </c>
      <c r="H116" t="s">
        <v>179</v>
      </c>
      <c r="I116" t="s">
        <v>61</v>
      </c>
      <c r="K116" t="s">
        <v>185</v>
      </c>
      <c r="L116">
        <v>25</v>
      </c>
      <c r="M116" t="str">
        <f t="shared" si="11"/>
        <v>0</v>
      </c>
      <c r="N116" t="str">
        <f t="shared" si="9"/>
        <v>0</v>
      </c>
      <c r="O116">
        <v>25</v>
      </c>
      <c r="P116" t="s">
        <v>64</v>
      </c>
      <c r="Q116" t="s">
        <v>65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 t="str">
        <f t="shared" si="8"/>
        <v>0230</v>
      </c>
      <c r="AC116" t="s">
        <v>69</v>
      </c>
      <c r="AD116" t="b">
        <v>0</v>
      </c>
      <c r="AE116" t="b">
        <v>0</v>
      </c>
      <c r="AF116" t="s">
        <v>181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131</v>
      </c>
      <c r="AO116" t="s">
        <v>132</v>
      </c>
      <c r="AP116" t="b">
        <v>0</v>
      </c>
      <c r="AQ116" t="b">
        <v>0</v>
      </c>
      <c r="AR116" t="s">
        <v>75</v>
      </c>
      <c r="AS116" t="b">
        <v>0</v>
      </c>
      <c r="AT116" t="s">
        <v>76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122</v>
      </c>
      <c r="B117" t="s">
        <v>252</v>
      </c>
      <c r="C117">
        <v>2400310</v>
      </c>
      <c r="D117" t="s">
        <v>183</v>
      </c>
      <c r="E117" t="s">
        <v>183</v>
      </c>
      <c r="F117" t="s">
        <v>177</v>
      </c>
      <c r="G117" t="s">
        <v>253</v>
      </c>
      <c r="H117" t="s">
        <v>179</v>
      </c>
      <c r="I117" t="s">
        <v>61</v>
      </c>
      <c r="J117" t="s">
        <v>179</v>
      </c>
      <c r="K117" t="s">
        <v>189</v>
      </c>
      <c r="L117">
        <v>25</v>
      </c>
      <c r="M117" t="str">
        <f t="shared" si="11"/>
        <v>0</v>
      </c>
      <c r="N117" t="str">
        <f t="shared" si="9"/>
        <v>0</v>
      </c>
      <c r="O117">
        <v>25</v>
      </c>
      <c r="P117" t="s">
        <v>83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 t="str">
        <f t="shared" si="8"/>
        <v>0230</v>
      </c>
      <c r="AC117" t="s">
        <v>69</v>
      </c>
      <c r="AD117" t="b">
        <v>0</v>
      </c>
      <c r="AE117" t="b">
        <v>0</v>
      </c>
      <c r="AF117" t="s">
        <v>181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131</v>
      </c>
      <c r="AO117" t="s">
        <v>132</v>
      </c>
      <c r="AP117" t="b">
        <v>0</v>
      </c>
      <c r="AQ117" t="b">
        <v>0</v>
      </c>
      <c r="AR117" t="s">
        <v>75</v>
      </c>
      <c r="AS117" t="b">
        <v>0</v>
      </c>
      <c r="AT117" t="s">
        <v>76</v>
      </c>
      <c r="AU117" t="s">
        <v>61</v>
      </c>
      <c r="AX117" t="s">
        <v>77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122</v>
      </c>
      <c r="B118" t="s">
        <v>252</v>
      </c>
      <c r="C118">
        <v>2400310</v>
      </c>
      <c r="D118" t="s">
        <v>225</v>
      </c>
      <c r="E118" t="s">
        <v>225</v>
      </c>
      <c r="F118" t="s">
        <v>177</v>
      </c>
      <c r="G118" t="s">
        <v>254</v>
      </c>
      <c r="H118" t="s">
        <v>179</v>
      </c>
      <c r="I118" t="s">
        <v>61</v>
      </c>
      <c r="J118" t="s">
        <v>179</v>
      </c>
      <c r="L118">
        <v>25</v>
      </c>
      <c r="M118" t="str">
        <f t="shared" si="11"/>
        <v>0</v>
      </c>
      <c r="N118" t="str">
        <f t="shared" si="9"/>
        <v>0</v>
      </c>
      <c r="O118">
        <v>25</v>
      </c>
      <c r="P118" t="s">
        <v>83</v>
      </c>
      <c r="Q118" t="s">
        <v>65</v>
      </c>
      <c r="R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103</v>
      </c>
      <c r="AB118" t="str">
        <f t="shared" si="8"/>
        <v>0230</v>
      </c>
      <c r="AC118" t="s">
        <v>69</v>
      </c>
      <c r="AD118" t="b">
        <v>0</v>
      </c>
      <c r="AE118" t="b">
        <v>0</v>
      </c>
      <c r="AF118" t="s">
        <v>181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131</v>
      </c>
      <c r="AO118" t="s">
        <v>132</v>
      </c>
      <c r="AP118" t="b">
        <v>0</v>
      </c>
      <c r="AQ118" t="b">
        <v>0</v>
      </c>
      <c r="AR118" t="s">
        <v>75</v>
      </c>
      <c r="AS118" t="b">
        <v>0</v>
      </c>
      <c r="AT118" t="s">
        <v>76</v>
      </c>
      <c r="AU118" t="s">
        <v>61</v>
      </c>
      <c r="AX118" t="s">
        <v>77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122</v>
      </c>
      <c r="B119" t="s">
        <v>252</v>
      </c>
      <c r="C119">
        <v>2400310</v>
      </c>
      <c r="D119" t="s">
        <v>176</v>
      </c>
      <c r="E119" t="s">
        <v>176</v>
      </c>
      <c r="F119" t="s">
        <v>177</v>
      </c>
      <c r="G119" t="s">
        <v>255</v>
      </c>
      <c r="H119" t="s">
        <v>179</v>
      </c>
      <c r="I119" t="s">
        <v>61</v>
      </c>
      <c r="J119" t="s">
        <v>179</v>
      </c>
      <c r="K119" t="s">
        <v>185</v>
      </c>
      <c r="L119">
        <v>35</v>
      </c>
      <c r="M119" t="str">
        <f t="shared" si="11"/>
        <v>0</v>
      </c>
      <c r="N119" t="str">
        <f t="shared" si="9"/>
        <v>0</v>
      </c>
      <c r="O119">
        <v>35</v>
      </c>
      <c r="P119" t="s">
        <v>83</v>
      </c>
      <c r="Q119" t="s">
        <v>65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 t="str">
        <f t="shared" si="8"/>
        <v>0230</v>
      </c>
      <c r="AC119" t="s">
        <v>69</v>
      </c>
      <c r="AD119" t="b">
        <v>0</v>
      </c>
      <c r="AE119" t="b">
        <v>0</v>
      </c>
      <c r="AF119" t="s">
        <v>181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131</v>
      </c>
      <c r="AO119" t="s">
        <v>132</v>
      </c>
      <c r="AP119" t="b">
        <v>0</v>
      </c>
      <c r="AQ119" t="b">
        <v>0</v>
      </c>
      <c r="AR119" t="s">
        <v>75</v>
      </c>
      <c r="AS119" t="b">
        <v>0</v>
      </c>
      <c r="AT119" t="s">
        <v>76</v>
      </c>
      <c r="AU119" t="s">
        <v>61</v>
      </c>
      <c r="AX119" t="s">
        <v>77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122</v>
      </c>
      <c r="B120" t="s">
        <v>252</v>
      </c>
      <c r="C120">
        <v>2400310</v>
      </c>
      <c r="D120" t="s">
        <v>256</v>
      </c>
      <c r="E120" t="s">
        <v>256</v>
      </c>
      <c r="F120" t="s">
        <v>177</v>
      </c>
      <c r="G120" t="s">
        <v>257</v>
      </c>
      <c r="H120" t="s">
        <v>179</v>
      </c>
      <c r="I120" t="s">
        <v>61</v>
      </c>
      <c r="J120" t="s">
        <v>179</v>
      </c>
      <c r="K120" t="s">
        <v>180</v>
      </c>
      <c r="L120">
        <v>25</v>
      </c>
      <c r="M120" t="str">
        <f t="shared" si="11"/>
        <v>0</v>
      </c>
      <c r="N120" t="str">
        <f t="shared" si="9"/>
        <v>0</v>
      </c>
      <c r="O120">
        <v>25</v>
      </c>
      <c r="P120" t="s">
        <v>83</v>
      </c>
      <c r="Q120" t="s">
        <v>65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 t="str">
        <f t="shared" si="8"/>
        <v>0230</v>
      </c>
      <c r="AC120" t="s">
        <v>69</v>
      </c>
      <c r="AD120" t="b">
        <v>0</v>
      </c>
      <c r="AE120" t="b">
        <v>0</v>
      </c>
      <c r="AF120" t="s">
        <v>181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131</v>
      </c>
      <c r="AO120" t="s">
        <v>132</v>
      </c>
      <c r="AP120" t="b">
        <v>0</v>
      </c>
      <c r="AQ120" t="b">
        <v>0</v>
      </c>
      <c r="AR120" t="s">
        <v>75</v>
      </c>
      <c r="AS120" t="b">
        <v>0</v>
      </c>
      <c r="AT120" t="s">
        <v>76</v>
      </c>
      <c r="AU120" t="s">
        <v>61</v>
      </c>
      <c r="AX120" t="s">
        <v>77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122</v>
      </c>
      <c r="B121" t="s">
        <v>244</v>
      </c>
      <c r="C121">
        <v>2400310</v>
      </c>
      <c r="D121" t="s">
        <v>245</v>
      </c>
      <c r="E121" t="s">
        <v>245</v>
      </c>
      <c r="F121" t="s">
        <v>186</v>
      </c>
      <c r="G121" t="s">
        <v>258</v>
      </c>
      <c r="H121" t="s">
        <v>188</v>
      </c>
      <c r="I121" t="s">
        <v>61</v>
      </c>
      <c r="K121" t="s">
        <v>185</v>
      </c>
      <c r="L121">
        <v>25</v>
      </c>
      <c r="M121" t="str">
        <f t="shared" si="11"/>
        <v>0</v>
      </c>
      <c r="N121" t="str">
        <f t="shared" si="9"/>
        <v>0</v>
      </c>
      <c r="O121">
        <v>25</v>
      </c>
      <c r="P121" t="s">
        <v>64</v>
      </c>
      <c r="Q121" t="s">
        <v>65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 t="str">
        <f t="shared" si="8"/>
        <v>0230</v>
      </c>
      <c r="AC121" t="s">
        <v>69</v>
      </c>
      <c r="AD121" t="b">
        <v>0</v>
      </c>
      <c r="AE121" t="b">
        <v>0</v>
      </c>
      <c r="AF121" t="s">
        <v>181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131</v>
      </c>
      <c r="AO121" t="s">
        <v>132</v>
      </c>
      <c r="AP121" t="b">
        <v>0</v>
      </c>
      <c r="AQ121" t="b">
        <v>0</v>
      </c>
      <c r="AR121" t="s">
        <v>75</v>
      </c>
      <c r="AS121" t="b">
        <v>0</v>
      </c>
      <c r="AT121" t="s">
        <v>76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122</v>
      </c>
      <c r="B122" t="s">
        <v>244</v>
      </c>
      <c r="C122">
        <v>2400310</v>
      </c>
      <c r="D122" t="s">
        <v>248</v>
      </c>
      <c r="E122" t="s">
        <v>248</v>
      </c>
      <c r="F122" t="s">
        <v>186</v>
      </c>
      <c r="G122" t="s">
        <v>259</v>
      </c>
      <c r="H122" t="s">
        <v>188</v>
      </c>
      <c r="I122" t="s">
        <v>61</v>
      </c>
      <c r="K122" t="s">
        <v>185</v>
      </c>
      <c r="L122">
        <v>25</v>
      </c>
      <c r="M122" t="str">
        <f t="shared" si="11"/>
        <v>0</v>
      </c>
      <c r="N122" t="str">
        <f t="shared" si="9"/>
        <v>0</v>
      </c>
      <c r="O122">
        <v>25</v>
      </c>
      <c r="P122" t="s">
        <v>64</v>
      </c>
      <c r="Q122" t="s">
        <v>65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 t="str">
        <f t="shared" si="8"/>
        <v>0230</v>
      </c>
      <c r="AC122" t="s">
        <v>69</v>
      </c>
      <c r="AD122" t="b">
        <v>0</v>
      </c>
      <c r="AE122" t="b">
        <v>0</v>
      </c>
      <c r="AF122" t="s">
        <v>181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131</v>
      </c>
      <c r="AO122" t="s">
        <v>132</v>
      </c>
      <c r="AP122" t="b">
        <v>0</v>
      </c>
      <c r="AQ122" t="b">
        <v>0</v>
      </c>
      <c r="AR122" t="s">
        <v>75</v>
      </c>
      <c r="AS122" t="b">
        <v>0</v>
      </c>
      <c r="AT122" t="s">
        <v>76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122</v>
      </c>
      <c r="B123" t="s">
        <v>244</v>
      </c>
      <c r="C123">
        <v>2400310</v>
      </c>
      <c r="D123" t="s">
        <v>250</v>
      </c>
      <c r="E123" t="s">
        <v>250</v>
      </c>
      <c r="F123" t="s">
        <v>186</v>
      </c>
      <c r="G123" t="s">
        <v>260</v>
      </c>
      <c r="H123" t="s">
        <v>188</v>
      </c>
      <c r="I123" t="s">
        <v>61</v>
      </c>
      <c r="K123" t="s">
        <v>180</v>
      </c>
      <c r="L123">
        <v>25</v>
      </c>
      <c r="M123" t="str">
        <f t="shared" si="11"/>
        <v>0</v>
      </c>
      <c r="N123" t="str">
        <f t="shared" si="9"/>
        <v>0</v>
      </c>
      <c r="O123">
        <v>25</v>
      </c>
      <c r="P123" t="s">
        <v>64</v>
      </c>
      <c r="Q123" t="s">
        <v>65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 t="str">
        <f t="shared" si="8"/>
        <v>0230</v>
      </c>
      <c r="AC123" t="s">
        <v>69</v>
      </c>
      <c r="AD123" t="b">
        <v>0</v>
      </c>
      <c r="AE123" t="b">
        <v>0</v>
      </c>
      <c r="AF123" t="s">
        <v>181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131</v>
      </c>
      <c r="AO123" t="s">
        <v>132</v>
      </c>
      <c r="AP123" t="b">
        <v>0</v>
      </c>
      <c r="AQ123" t="b">
        <v>0</v>
      </c>
      <c r="AR123" t="s">
        <v>75</v>
      </c>
      <c r="AS123" t="b">
        <v>0</v>
      </c>
      <c r="AT123" t="s">
        <v>76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122</v>
      </c>
      <c r="B124" t="s">
        <v>252</v>
      </c>
      <c r="C124">
        <v>2400310</v>
      </c>
      <c r="D124" t="s">
        <v>183</v>
      </c>
      <c r="E124" t="s">
        <v>183</v>
      </c>
      <c r="F124" t="s">
        <v>186</v>
      </c>
      <c r="G124" t="s">
        <v>261</v>
      </c>
      <c r="H124" t="s">
        <v>188</v>
      </c>
      <c r="I124" t="s">
        <v>61</v>
      </c>
      <c r="J124" t="s">
        <v>188</v>
      </c>
      <c r="K124" t="s">
        <v>185</v>
      </c>
      <c r="L124">
        <v>25</v>
      </c>
      <c r="M124" t="str">
        <f t="shared" si="11"/>
        <v>0</v>
      </c>
      <c r="N124" t="str">
        <f t="shared" si="9"/>
        <v>0</v>
      </c>
      <c r="O124">
        <v>25</v>
      </c>
      <c r="P124" t="s">
        <v>83</v>
      </c>
      <c r="Q124" t="s">
        <v>65</v>
      </c>
      <c r="R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103</v>
      </c>
      <c r="AB124" t="str">
        <f t="shared" si="8"/>
        <v>0230</v>
      </c>
      <c r="AC124" t="s">
        <v>69</v>
      </c>
      <c r="AD124" t="b">
        <v>0</v>
      </c>
      <c r="AE124" t="b">
        <v>0</v>
      </c>
      <c r="AF124" t="s">
        <v>181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131</v>
      </c>
      <c r="AO124" t="s">
        <v>132</v>
      </c>
      <c r="AP124" t="b">
        <v>0</v>
      </c>
      <c r="AQ124" t="b">
        <v>0</v>
      </c>
      <c r="AR124" t="s">
        <v>75</v>
      </c>
      <c r="AS124" t="b">
        <v>0</v>
      </c>
      <c r="AT124" t="s">
        <v>76</v>
      </c>
      <c r="AU124" t="s">
        <v>61</v>
      </c>
      <c r="AX124" t="s">
        <v>77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122</v>
      </c>
      <c r="B125" t="s">
        <v>252</v>
      </c>
      <c r="C125">
        <v>2400310</v>
      </c>
      <c r="D125" t="s">
        <v>225</v>
      </c>
      <c r="E125" t="s">
        <v>225</v>
      </c>
      <c r="F125" t="s">
        <v>186</v>
      </c>
      <c r="G125" t="s">
        <v>262</v>
      </c>
      <c r="H125" t="s">
        <v>188</v>
      </c>
      <c r="I125" t="s">
        <v>61</v>
      </c>
      <c r="J125" t="s">
        <v>188</v>
      </c>
      <c r="K125" t="s">
        <v>185</v>
      </c>
      <c r="L125">
        <v>25</v>
      </c>
      <c r="M125" t="str">
        <f t="shared" si="11"/>
        <v>0</v>
      </c>
      <c r="N125" t="str">
        <f t="shared" si="9"/>
        <v>0</v>
      </c>
      <c r="O125">
        <v>25</v>
      </c>
      <c r="P125" t="s">
        <v>83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 t="str">
        <f t="shared" si="8"/>
        <v>0230</v>
      </c>
      <c r="AC125" t="s">
        <v>69</v>
      </c>
      <c r="AD125" t="b">
        <v>0</v>
      </c>
      <c r="AE125" t="b">
        <v>0</v>
      </c>
      <c r="AF125" t="s">
        <v>181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131</v>
      </c>
      <c r="AO125" t="s">
        <v>132</v>
      </c>
      <c r="AP125" t="b">
        <v>0</v>
      </c>
      <c r="AQ125" t="b">
        <v>0</v>
      </c>
      <c r="AR125" t="s">
        <v>75</v>
      </c>
      <c r="AS125" t="b">
        <v>0</v>
      </c>
      <c r="AT125" t="s">
        <v>76</v>
      </c>
      <c r="AU125" t="s">
        <v>61</v>
      </c>
      <c r="AX125" t="s">
        <v>77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122</v>
      </c>
      <c r="B126" t="s">
        <v>252</v>
      </c>
      <c r="C126">
        <v>2400310</v>
      </c>
      <c r="D126" t="s">
        <v>176</v>
      </c>
      <c r="E126" t="s">
        <v>176</v>
      </c>
      <c r="F126" t="s">
        <v>186</v>
      </c>
      <c r="G126" t="s">
        <v>263</v>
      </c>
      <c r="H126" t="s">
        <v>188</v>
      </c>
      <c r="I126" t="s">
        <v>61</v>
      </c>
      <c r="J126" t="s">
        <v>188</v>
      </c>
      <c r="K126" t="s">
        <v>180</v>
      </c>
      <c r="L126">
        <v>25</v>
      </c>
      <c r="M126" t="str">
        <f t="shared" si="11"/>
        <v>0</v>
      </c>
      <c r="N126" t="str">
        <f t="shared" si="9"/>
        <v>0</v>
      </c>
      <c r="O126">
        <v>25</v>
      </c>
      <c r="P126" t="s">
        <v>83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 t="str">
        <f t="shared" si="8"/>
        <v>0230</v>
      </c>
      <c r="AC126" t="s">
        <v>69</v>
      </c>
      <c r="AD126" t="b">
        <v>0</v>
      </c>
      <c r="AE126" t="b">
        <v>0</v>
      </c>
      <c r="AF126" t="s">
        <v>181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131</v>
      </c>
      <c r="AO126" t="s">
        <v>132</v>
      </c>
      <c r="AP126" t="b">
        <v>0</v>
      </c>
      <c r="AQ126" t="b">
        <v>0</v>
      </c>
      <c r="AR126" t="s">
        <v>75</v>
      </c>
      <c r="AS126" t="b">
        <v>0</v>
      </c>
      <c r="AT126" t="s">
        <v>76</v>
      </c>
      <c r="AU126" t="s">
        <v>61</v>
      </c>
      <c r="AX126" t="s">
        <v>77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122</v>
      </c>
      <c r="B127" t="s">
        <v>244</v>
      </c>
      <c r="C127">
        <v>2400310</v>
      </c>
      <c r="D127" t="s">
        <v>256</v>
      </c>
      <c r="E127" t="s">
        <v>256</v>
      </c>
      <c r="F127" t="s">
        <v>236</v>
      </c>
      <c r="G127" t="s">
        <v>264</v>
      </c>
      <c r="H127" t="s">
        <v>238</v>
      </c>
      <c r="I127" t="s">
        <v>61</v>
      </c>
      <c r="K127" t="s">
        <v>189</v>
      </c>
      <c r="L127">
        <v>25</v>
      </c>
      <c r="M127" t="str">
        <f t="shared" si="11"/>
        <v>0</v>
      </c>
      <c r="N127" t="str">
        <f t="shared" si="9"/>
        <v>0</v>
      </c>
      <c r="O127">
        <v>25</v>
      </c>
      <c r="P127" t="s">
        <v>64</v>
      </c>
      <c r="Q127" t="s">
        <v>65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 t="str">
        <f t="shared" si="8"/>
        <v>0230</v>
      </c>
      <c r="AC127" t="s">
        <v>69</v>
      </c>
      <c r="AD127" t="b">
        <v>0</v>
      </c>
      <c r="AE127" t="b">
        <v>0</v>
      </c>
      <c r="AF127" t="s">
        <v>181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131</v>
      </c>
      <c r="AO127" t="s">
        <v>132</v>
      </c>
      <c r="AP127" t="b">
        <v>0</v>
      </c>
      <c r="AQ127" t="b">
        <v>0</v>
      </c>
      <c r="AR127" t="s">
        <v>75</v>
      </c>
      <c r="AS127" t="b">
        <v>0</v>
      </c>
      <c r="AT127" t="s">
        <v>76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122</v>
      </c>
      <c r="B128" t="s">
        <v>244</v>
      </c>
      <c r="C128">
        <v>2400310</v>
      </c>
      <c r="D128" t="s">
        <v>245</v>
      </c>
      <c r="E128" t="s">
        <v>245</v>
      </c>
      <c r="F128" t="s">
        <v>236</v>
      </c>
      <c r="G128" t="s">
        <v>265</v>
      </c>
      <c r="H128" t="s">
        <v>238</v>
      </c>
      <c r="I128" t="s">
        <v>61</v>
      </c>
      <c r="K128" t="s">
        <v>185</v>
      </c>
      <c r="L128">
        <v>25</v>
      </c>
      <c r="M128" t="str">
        <f t="shared" si="11"/>
        <v>0</v>
      </c>
      <c r="N128" t="str">
        <f t="shared" si="9"/>
        <v>0</v>
      </c>
      <c r="O128">
        <v>25</v>
      </c>
      <c r="P128" t="s">
        <v>64</v>
      </c>
      <c r="Q128" t="s">
        <v>65</v>
      </c>
      <c r="R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103</v>
      </c>
      <c r="AB128" t="str">
        <f t="shared" si="8"/>
        <v>0230</v>
      </c>
      <c r="AC128" t="s">
        <v>69</v>
      </c>
      <c r="AD128" t="b">
        <v>0</v>
      </c>
      <c r="AE128" t="b">
        <v>0</v>
      </c>
      <c r="AF128" t="s">
        <v>181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131</v>
      </c>
      <c r="AO128" t="s">
        <v>132</v>
      </c>
      <c r="AP128" t="b">
        <v>0</v>
      </c>
      <c r="AQ128" t="b">
        <v>0</v>
      </c>
      <c r="AR128" t="s">
        <v>75</v>
      </c>
      <c r="AS128" t="b">
        <v>0</v>
      </c>
      <c r="AT128" t="s">
        <v>76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122</v>
      </c>
      <c r="B129" t="s">
        <v>244</v>
      </c>
      <c r="C129">
        <v>2400310</v>
      </c>
      <c r="D129" t="s">
        <v>248</v>
      </c>
      <c r="E129" t="s">
        <v>248</v>
      </c>
      <c r="F129" t="s">
        <v>236</v>
      </c>
      <c r="G129" t="s">
        <v>266</v>
      </c>
      <c r="H129" t="s">
        <v>238</v>
      </c>
      <c r="I129" t="s">
        <v>61</v>
      </c>
      <c r="K129" t="s">
        <v>180</v>
      </c>
      <c r="L129">
        <v>25</v>
      </c>
      <c r="M129" t="str">
        <f t="shared" si="11"/>
        <v>0</v>
      </c>
      <c r="N129" t="str">
        <f t="shared" si="9"/>
        <v>0</v>
      </c>
      <c r="O129">
        <v>25</v>
      </c>
      <c r="P129" t="s">
        <v>64</v>
      </c>
      <c r="Q129" t="s">
        <v>65</v>
      </c>
      <c r="R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103</v>
      </c>
      <c r="AB129" t="str">
        <f t="shared" si="8"/>
        <v>0230</v>
      </c>
      <c r="AC129" t="s">
        <v>69</v>
      </c>
      <c r="AD129" t="b">
        <v>0</v>
      </c>
      <c r="AE129" t="b">
        <v>0</v>
      </c>
      <c r="AF129" t="s">
        <v>181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131</v>
      </c>
      <c r="AO129" t="s">
        <v>132</v>
      </c>
      <c r="AP129" t="b">
        <v>0</v>
      </c>
      <c r="AQ129" t="b">
        <v>0</v>
      </c>
      <c r="AR129" t="s">
        <v>75</v>
      </c>
      <c r="AS129" t="b">
        <v>0</v>
      </c>
      <c r="AT129" t="s">
        <v>76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122</v>
      </c>
      <c r="B130" t="s">
        <v>252</v>
      </c>
      <c r="C130">
        <v>2400310</v>
      </c>
      <c r="D130" t="s">
        <v>183</v>
      </c>
      <c r="E130" t="s">
        <v>183</v>
      </c>
      <c r="F130" t="s">
        <v>236</v>
      </c>
      <c r="G130" t="s">
        <v>267</v>
      </c>
      <c r="H130" t="s">
        <v>238</v>
      </c>
      <c r="I130" t="s">
        <v>61</v>
      </c>
      <c r="J130" t="s">
        <v>238</v>
      </c>
      <c r="K130" t="s">
        <v>189</v>
      </c>
      <c r="L130">
        <v>25</v>
      </c>
      <c r="M130" t="str">
        <f t="shared" si="11"/>
        <v>0</v>
      </c>
      <c r="N130" t="str">
        <f t="shared" si="9"/>
        <v>0</v>
      </c>
      <c r="O130">
        <v>25</v>
      </c>
      <c r="P130" t="s">
        <v>83</v>
      </c>
      <c r="Q130" t="s">
        <v>65</v>
      </c>
      <c r="R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 t="str">
        <f t="shared" si="8"/>
        <v>0230</v>
      </c>
      <c r="AC130" t="s">
        <v>69</v>
      </c>
      <c r="AD130" t="b">
        <v>0</v>
      </c>
      <c r="AE130" t="b">
        <v>0</v>
      </c>
      <c r="AF130" t="s">
        <v>181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131</v>
      </c>
      <c r="AO130" t="s">
        <v>132</v>
      </c>
      <c r="AP130" t="b">
        <v>0</v>
      </c>
      <c r="AQ130" t="b">
        <v>0</v>
      </c>
      <c r="AR130" t="s">
        <v>75</v>
      </c>
      <c r="AS130" t="b">
        <v>0</v>
      </c>
      <c r="AT130" t="s">
        <v>76</v>
      </c>
      <c r="AU130" t="s">
        <v>61</v>
      </c>
      <c r="AX130" t="s">
        <v>77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122</v>
      </c>
      <c r="B131" t="s">
        <v>252</v>
      </c>
      <c r="C131">
        <v>2400310</v>
      </c>
      <c r="D131" t="s">
        <v>225</v>
      </c>
      <c r="E131" t="s">
        <v>225</v>
      </c>
      <c r="F131" t="s">
        <v>236</v>
      </c>
      <c r="G131" t="s">
        <v>268</v>
      </c>
      <c r="H131" t="s">
        <v>238</v>
      </c>
      <c r="I131" t="s">
        <v>61</v>
      </c>
      <c r="J131" t="s">
        <v>238</v>
      </c>
      <c r="K131" t="s">
        <v>185</v>
      </c>
      <c r="L131">
        <v>25</v>
      </c>
      <c r="M131" t="str">
        <f t="shared" si="11"/>
        <v>0</v>
      </c>
      <c r="N131" t="str">
        <f t="shared" si="9"/>
        <v>0</v>
      </c>
      <c r="O131">
        <v>25</v>
      </c>
      <c r="P131" t="s">
        <v>83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 t="str">
        <f t="shared" si="8"/>
        <v>0230</v>
      </c>
      <c r="AC131" t="s">
        <v>69</v>
      </c>
      <c r="AD131" t="b">
        <v>0</v>
      </c>
      <c r="AE131" t="b">
        <v>0</v>
      </c>
      <c r="AF131" t="s">
        <v>181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131</v>
      </c>
      <c r="AO131" t="s">
        <v>132</v>
      </c>
      <c r="AP131" t="b">
        <v>0</v>
      </c>
      <c r="AQ131" t="b">
        <v>0</v>
      </c>
      <c r="AR131" t="s">
        <v>75</v>
      </c>
      <c r="AS131" t="b">
        <v>0</v>
      </c>
      <c r="AT131" t="s">
        <v>76</v>
      </c>
      <c r="AU131" t="s">
        <v>61</v>
      </c>
      <c r="AX131" t="s">
        <v>77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122</v>
      </c>
      <c r="B132" t="s">
        <v>252</v>
      </c>
      <c r="C132">
        <v>2400310</v>
      </c>
      <c r="D132" t="s">
        <v>176</v>
      </c>
      <c r="E132" t="s">
        <v>176</v>
      </c>
      <c r="F132" t="s">
        <v>236</v>
      </c>
      <c r="G132" t="s">
        <v>269</v>
      </c>
      <c r="H132" t="s">
        <v>238</v>
      </c>
      <c r="I132" t="s">
        <v>61</v>
      </c>
      <c r="J132" t="s">
        <v>238</v>
      </c>
      <c r="L132">
        <v>25</v>
      </c>
      <c r="M132" t="str">
        <f t="shared" si="11"/>
        <v>0</v>
      </c>
      <c r="N132" t="str">
        <f t="shared" si="9"/>
        <v>0</v>
      </c>
      <c r="O132">
        <v>25</v>
      </c>
      <c r="P132" t="s">
        <v>83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 t="str">
        <f t="shared" si="8"/>
        <v>0230</v>
      </c>
      <c r="AC132" t="s">
        <v>69</v>
      </c>
      <c r="AD132" t="b">
        <v>0</v>
      </c>
      <c r="AE132" t="b">
        <v>0</v>
      </c>
      <c r="AF132" t="s">
        <v>181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131</v>
      </c>
      <c r="AO132" t="s">
        <v>132</v>
      </c>
      <c r="AP132" t="b">
        <v>0</v>
      </c>
      <c r="AQ132" t="b">
        <v>0</v>
      </c>
      <c r="AR132" t="s">
        <v>75</v>
      </c>
      <c r="AS132" t="b">
        <v>0</v>
      </c>
      <c r="AT132" t="s">
        <v>76</v>
      </c>
      <c r="AU132" t="s">
        <v>61</v>
      </c>
      <c r="AX132" t="s">
        <v>77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122</v>
      </c>
      <c r="B133" t="s">
        <v>252</v>
      </c>
      <c r="C133">
        <v>2400310</v>
      </c>
      <c r="D133" t="s">
        <v>256</v>
      </c>
      <c r="E133" t="s">
        <v>256</v>
      </c>
      <c r="F133" t="s">
        <v>236</v>
      </c>
      <c r="G133" t="s">
        <v>270</v>
      </c>
      <c r="H133" t="s">
        <v>238</v>
      </c>
      <c r="I133" t="s">
        <v>61</v>
      </c>
      <c r="J133" t="s">
        <v>238</v>
      </c>
      <c r="K133" t="s">
        <v>180</v>
      </c>
      <c r="L133">
        <v>25</v>
      </c>
      <c r="M133" t="str">
        <f t="shared" si="11"/>
        <v>0</v>
      </c>
      <c r="N133" t="str">
        <f t="shared" si="9"/>
        <v>0</v>
      </c>
      <c r="O133">
        <v>25</v>
      </c>
      <c r="P133" t="s">
        <v>83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103</v>
      </c>
      <c r="AB133" t="str">
        <f t="shared" si="8"/>
        <v>0230</v>
      </c>
      <c r="AC133" t="s">
        <v>69</v>
      </c>
      <c r="AD133" t="b">
        <v>0</v>
      </c>
      <c r="AE133" t="b">
        <v>0</v>
      </c>
      <c r="AF133" t="s">
        <v>181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131</v>
      </c>
      <c r="AO133" t="s">
        <v>132</v>
      </c>
      <c r="AP133" t="b">
        <v>0</v>
      </c>
      <c r="AQ133" t="b">
        <v>0</v>
      </c>
      <c r="AR133" t="s">
        <v>75</v>
      </c>
      <c r="AS133" t="b">
        <v>0</v>
      </c>
      <c r="AT133" t="s">
        <v>76</v>
      </c>
      <c r="AU133" t="s">
        <v>61</v>
      </c>
      <c r="AX133" t="s">
        <v>77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271</v>
      </c>
      <c r="B134" t="s">
        <v>272</v>
      </c>
      <c r="C134">
        <v>1001560</v>
      </c>
      <c r="D134" t="s">
        <v>88</v>
      </c>
      <c r="E134" t="s">
        <v>88</v>
      </c>
      <c r="G134" t="s">
        <v>273</v>
      </c>
      <c r="H134">
        <v>12002</v>
      </c>
      <c r="I134" t="s">
        <v>61</v>
      </c>
      <c r="J134" t="s">
        <v>274</v>
      </c>
      <c r="K134" t="s">
        <v>63</v>
      </c>
      <c r="L134">
        <v>40</v>
      </c>
      <c r="M134" t="str">
        <f t="shared" si="11"/>
        <v>0</v>
      </c>
      <c r="N134" t="str">
        <f t="shared" si="9"/>
        <v>0</v>
      </c>
      <c r="O134">
        <v>40</v>
      </c>
      <c r="P134" t="s">
        <v>99</v>
      </c>
      <c r="Q134" t="s">
        <v>85</v>
      </c>
      <c r="R134" t="s">
        <v>85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103</v>
      </c>
      <c r="AB134" t="str">
        <f t="shared" si="8"/>
        <v>0230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73</v>
      </c>
      <c r="AO134" t="s">
        <v>100</v>
      </c>
      <c r="AP134" t="b">
        <v>0</v>
      </c>
      <c r="AQ134" t="b">
        <v>0</v>
      </c>
      <c r="AR134" t="s">
        <v>75</v>
      </c>
      <c r="AS134" t="b">
        <v>0</v>
      </c>
      <c r="AT134" t="s">
        <v>76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271</v>
      </c>
      <c r="B135" t="s">
        <v>272</v>
      </c>
      <c r="C135">
        <v>1001560</v>
      </c>
      <c r="D135" t="s">
        <v>101</v>
      </c>
      <c r="E135" t="s">
        <v>101</v>
      </c>
      <c r="F135" t="s">
        <v>217</v>
      </c>
      <c r="G135" t="s">
        <v>124</v>
      </c>
      <c r="H135">
        <v>11002</v>
      </c>
      <c r="I135" t="s">
        <v>61</v>
      </c>
      <c r="J135" t="s">
        <v>219</v>
      </c>
      <c r="K135" t="s">
        <v>63</v>
      </c>
      <c r="L135">
        <v>40</v>
      </c>
      <c r="M135" t="str">
        <f t="shared" si="11"/>
        <v>0</v>
      </c>
      <c r="N135" t="str">
        <f t="shared" si="9"/>
        <v>0</v>
      </c>
      <c r="O135">
        <v>40</v>
      </c>
      <c r="P135" t="s">
        <v>99</v>
      </c>
      <c r="Q135" t="s">
        <v>85</v>
      </c>
      <c r="R135" t="s">
        <v>85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103</v>
      </c>
      <c r="AB135" t="str">
        <f t="shared" si="8"/>
        <v>0230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73</v>
      </c>
      <c r="AO135" t="s">
        <v>74</v>
      </c>
      <c r="AP135" t="b">
        <v>0</v>
      </c>
      <c r="AQ135" t="b">
        <v>0</v>
      </c>
      <c r="AR135" t="s">
        <v>75</v>
      </c>
      <c r="AS135" t="b">
        <v>0</v>
      </c>
      <c r="AT135" t="s">
        <v>76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D135" t="s">
        <v>61</v>
      </c>
    </row>
    <row r="136" spans="1:56" x14ac:dyDescent="0.25">
      <c r="A136" t="s">
        <v>271</v>
      </c>
      <c r="B136" t="s">
        <v>272</v>
      </c>
      <c r="C136">
        <v>1001560</v>
      </c>
      <c r="D136" t="s">
        <v>79</v>
      </c>
      <c r="E136" t="s">
        <v>79</v>
      </c>
      <c r="F136" t="s">
        <v>217</v>
      </c>
      <c r="G136" t="s">
        <v>125</v>
      </c>
      <c r="H136">
        <v>11002</v>
      </c>
      <c r="I136" t="s">
        <v>61</v>
      </c>
      <c r="J136" t="s">
        <v>219</v>
      </c>
      <c r="K136" t="s">
        <v>63</v>
      </c>
      <c r="L136">
        <v>42</v>
      </c>
      <c r="M136" t="str">
        <f t="shared" si="11"/>
        <v>0</v>
      </c>
      <c r="N136" t="str">
        <f t="shared" si="9"/>
        <v>0</v>
      </c>
      <c r="O136">
        <v>42</v>
      </c>
      <c r="P136" t="s">
        <v>99</v>
      </c>
      <c r="Q136" t="s">
        <v>85</v>
      </c>
      <c r="R136" t="s">
        <v>85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103</v>
      </c>
      <c r="AB136" t="str">
        <f t="shared" si="8"/>
        <v>0230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73</v>
      </c>
      <c r="AO136" t="s">
        <v>74</v>
      </c>
      <c r="AP136" t="b">
        <v>0</v>
      </c>
      <c r="AQ136" t="b">
        <v>0</v>
      </c>
      <c r="AR136" t="s">
        <v>75</v>
      </c>
      <c r="AS136" t="b">
        <v>0</v>
      </c>
      <c r="AT136" t="s">
        <v>76</v>
      </c>
      <c r="AU136" t="s">
        <v>61</v>
      </c>
      <c r="AX136" t="s">
        <v>77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271</v>
      </c>
      <c r="B137" t="s">
        <v>275</v>
      </c>
      <c r="C137">
        <v>1001310</v>
      </c>
      <c r="D137" t="s">
        <v>115</v>
      </c>
      <c r="E137" t="s">
        <v>115</v>
      </c>
      <c r="G137" t="s">
        <v>103</v>
      </c>
      <c r="H137">
        <v>12002</v>
      </c>
      <c r="I137" t="s">
        <v>61</v>
      </c>
      <c r="J137" t="s">
        <v>274</v>
      </c>
      <c r="K137" t="s">
        <v>63</v>
      </c>
      <c r="L137">
        <v>25</v>
      </c>
      <c r="M137" t="str">
        <f t="shared" si="11"/>
        <v>0</v>
      </c>
      <c r="N137" t="str">
        <f t="shared" si="9"/>
        <v>0</v>
      </c>
      <c r="O137">
        <v>25</v>
      </c>
      <c r="P137" t="s">
        <v>99</v>
      </c>
      <c r="Q137" t="s">
        <v>65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103</v>
      </c>
      <c r="AB137" t="str">
        <f t="shared" si="8"/>
        <v>0230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73</v>
      </c>
      <c r="AO137" t="s">
        <v>100</v>
      </c>
      <c r="AP137" t="b">
        <v>0</v>
      </c>
      <c r="AQ137" t="b">
        <v>0</v>
      </c>
      <c r="AR137" t="s">
        <v>143</v>
      </c>
      <c r="AS137" t="b">
        <v>0</v>
      </c>
      <c r="AT137" t="s">
        <v>76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271</v>
      </c>
      <c r="B138" t="s">
        <v>276</v>
      </c>
      <c r="C138">
        <v>1001310</v>
      </c>
      <c r="D138" t="s">
        <v>101</v>
      </c>
      <c r="E138" t="s">
        <v>101</v>
      </c>
      <c r="G138" t="s">
        <v>199</v>
      </c>
      <c r="H138">
        <v>12002</v>
      </c>
      <c r="I138" t="s">
        <v>61</v>
      </c>
      <c r="J138" t="s">
        <v>274</v>
      </c>
      <c r="K138" t="s">
        <v>63</v>
      </c>
      <c r="L138">
        <v>34</v>
      </c>
      <c r="M138" t="str">
        <f t="shared" si="11"/>
        <v>0</v>
      </c>
      <c r="N138" t="str">
        <f t="shared" si="9"/>
        <v>0</v>
      </c>
      <c r="O138">
        <v>34</v>
      </c>
      <c r="P138" t="s">
        <v>99</v>
      </c>
      <c r="Q138" t="s">
        <v>65</v>
      </c>
      <c r="R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103</v>
      </c>
      <c r="AB138" t="str">
        <f t="shared" si="8"/>
        <v>0230</v>
      </c>
      <c r="AC138" t="s">
        <v>86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73</v>
      </c>
      <c r="AO138" t="s">
        <v>100</v>
      </c>
      <c r="AP138" t="b">
        <v>0</v>
      </c>
      <c r="AQ138" t="b">
        <v>0</v>
      </c>
      <c r="AR138" t="s">
        <v>143</v>
      </c>
      <c r="AS138" t="b">
        <v>0</v>
      </c>
      <c r="AT138" t="s">
        <v>76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271</v>
      </c>
      <c r="B139" t="s">
        <v>277</v>
      </c>
      <c r="C139">
        <v>1001310</v>
      </c>
      <c r="D139" t="s">
        <v>88</v>
      </c>
      <c r="E139" t="s">
        <v>88</v>
      </c>
      <c r="G139" t="s">
        <v>110</v>
      </c>
      <c r="H139">
        <v>13001</v>
      </c>
      <c r="I139" t="s">
        <v>61</v>
      </c>
      <c r="J139" t="s">
        <v>278</v>
      </c>
      <c r="K139" t="s">
        <v>63</v>
      </c>
      <c r="L139">
        <v>25</v>
      </c>
      <c r="M139" t="str">
        <f t="shared" si="11"/>
        <v>0</v>
      </c>
      <c r="N139">
        <v>1</v>
      </c>
      <c r="O139">
        <v>24</v>
      </c>
      <c r="P139" t="s">
        <v>99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103</v>
      </c>
      <c r="AB139" t="str">
        <f t="shared" si="8"/>
        <v>0230</v>
      </c>
      <c r="AC139" t="s">
        <v>86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73</v>
      </c>
      <c r="AO139" t="s">
        <v>100</v>
      </c>
      <c r="AP139" t="b">
        <v>0</v>
      </c>
      <c r="AQ139" t="b">
        <v>0</v>
      </c>
      <c r="AR139" t="s">
        <v>143</v>
      </c>
      <c r="AS139" t="b">
        <v>0</v>
      </c>
      <c r="AT139" t="s">
        <v>76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271</v>
      </c>
      <c r="B140" t="s">
        <v>279</v>
      </c>
      <c r="C140">
        <v>1001310</v>
      </c>
      <c r="D140" t="s">
        <v>93</v>
      </c>
      <c r="E140" t="s">
        <v>93</v>
      </c>
      <c r="G140" t="s">
        <v>114</v>
      </c>
      <c r="H140">
        <v>15002</v>
      </c>
      <c r="I140" t="s">
        <v>61</v>
      </c>
      <c r="J140" t="s">
        <v>280</v>
      </c>
      <c r="K140" t="s">
        <v>63</v>
      </c>
      <c r="L140">
        <v>36</v>
      </c>
      <c r="M140" t="str">
        <f t="shared" si="11"/>
        <v>0</v>
      </c>
      <c r="N140" t="str">
        <f>"0"</f>
        <v>0</v>
      </c>
      <c r="O140">
        <v>36</v>
      </c>
      <c r="P140" t="s">
        <v>99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103</v>
      </c>
      <c r="AB140" t="str">
        <f t="shared" si="8"/>
        <v>0230</v>
      </c>
      <c r="AC140" t="s">
        <v>86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73</v>
      </c>
      <c r="AO140" t="s">
        <v>100</v>
      </c>
      <c r="AP140" t="b">
        <v>0</v>
      </c>
      <c r="AQ140" t="b">
        <v>0</v>
      </c>
      <c r="AR140" t="s">
        <v>143</v>
      </c>
      <c r="AS140" t="b">
        <v>0</v>
      </c>
      <c r="AT140" t="s">
        <v>76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271</v>
      </c>
      <c r="B141" t="s">
        <v>279</v>
      </c>
      <c r="C141">
        <v>1001310</v>
      </c>
      <c r="D141" t="s">
        <v>115</v>
      </c>
      <c r="E141" t="s">
        <v>115</v>
      </c>
      <c r="G141" t="s">
        <v>281</v>
      </c>
      <c r="H141">
        <v>15002</v>
      </c>
      <c r="I141" t="s">
        <v>61</v>
      </c>
      <c r="J141" t="s">
        <v>280</v>
      </c>
      <c r="K141" t="s">
        <v>63</v>
      </c>
      <c r="L141">
        <v>35</v>
      </c>
      <c r="M141" t="str">
        <f t="shared" ref="M141:M159" si="12">"0"</f>
        <v>0</v>
      </c>
      <c r="N141" t="str">
        <f>"0"</f>
        <v>0</v>
      </c>
      <c r="O141">
        <v>35</v>
      </c>
      <c r="P141" t="s">
        <v>99</v>
      </c>
      <c r="Q141" t="s">
        <v>65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103</v>
      </c>
      <c r="AB141" t="str">
        <f t="shared" si="8"/>
        <v>0230</v>
      </c>
      <c r="AC141" t="s">
        <v>86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73</v>
      </c>
      <c r="AO141" t="s">
        <v>100</v>
      </c>
      <c r="AP141" t="b">
        <v>0</v>
      </c>
      <c r="AQ141" t="b">
        <v>0</v>
      </c>
      <c r="AR141" t="s">
        <v>143</v>
      </c>
      <c r="AS141" t="b">
        <v>0</v>
      </c>
      <c r="AT141" t="s">
        <v>76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271</v>
      </c>
      <c r="B142" t="s">
        <v>282</v>
      </c>
      <c r="C142">
        <v>1002300</v>
      </c>
      <c r="D142" t="s">
        <v>93</v>
      </c>
      <c r="E142" t="s">
        <v>93</v>
      </c>
      <c r="G142" t="s">
        <v>110</v>
      </c>
      <c r="H142" t="str">
        <f>"02236"</f>
        <v>02236</v>
      </c>
      <c r="I142" t="s">
        <v>61</v>
      </c>
      <c r="J142" t="s">
        <v>283</v>
      </c>
      <c r="K142" t="s">
        <v>63</v>
      </c>
      <c r="L142">
        <v>25</v>
      </c>
      <c r="M142" t="str">
        <f t="shared" si="12"/>
        <v>0</v>
      </c>
      <c r="N142" t="str">
        <f>"0"</f>
        <v>0</v>
      </c>
      <c r="O142">
        <v>25</v>
      </c>
      <c r="P142" t="s">
        <v>99</v>
      </c>
      <c r="Q142" t="s">
        <v>65</v>
      </c>
      <c r="R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130</v>
      </c>
      <c r="AB142" t="str">
        <f t="shared" si="8"/>
        <v>0230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73</v>
      </c>
      <c r="AO142" t="s">
        <v>74</v>
      </c>
      <c r="AP142" t="b">
        <v>0</v>
      </c>
      <c r="AQ142" t="b">
        <v>0</v>
      </c>
      <c r="AR142" t="s">
        <v>75</v>
      </c>
      <c r="AS142" t="b">
        <v>0</v>
      </c>
      <c r="AT142" t="s">
        <v>76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271</v>
      </c>
      <c r="B143" t="s">
        <v>282</v>
      </c>
      <c r="C143">
        <v>1002300</v>
      </c>
      <c r="D143" t="s">
        <v>79</v>
      </c>
      <c r="E143" t="s">
        <v>79</v>
      </c>
      <c r="G143" t="s">
        <v>170</v>
      </c>
      <c r="H143" t="str">
        <f>"02236"</f>
        <v>02236</v>
      </c>
      <c r="I143" t="s">
        <v>61</v>
      </c>
      <c r="J143" t="s">
        <v>283</v>
      </c>
      <c r="K143" t="s">
        <v>63</v>
      </c>
      <c r="L143">
        <v>25</v>
      </c>
      <c r="M143" t="str">
        <f t="shared" si="12"/>
        <v>0</v>
      </c>
      <c r="N143" t="str">
        <f>"0"</f>
        <v>0</v>
      </c>
      <c r="O143">
        <v>25</v>
      </c>
      <c r="P143" t="s">
        <v>99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130</v>
      </c>
      <c r="AB143" t="str">
        <f t="shared" si="8"/>
        <v>0230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73</v>
      </c>
      <c r="AO143" t="s">
        <v>74</v>
      </c>
      <c r="AP143" t="b">
        <v>0</v>
      </c>
      <c r="AQ143" t="b">
        <v>0</v>
      </c>
      <c r="AR143" t="s">
        <v>75</v>
      </c>
      <c r="AS143" t="b">
        <v>0</v>
      </c>
      <c r="AT143" t="s">
        <v>76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271</v>
      </c>
      <c r="B144" t="s">
        <v>284</v>
      </c>
      <c r="C144">
        <v>1001340</v>
      </c>
      <c r="D144" t="s">
        <v>79</v>
      </c>
      <c r="E144" t="s">
        <v>79</v>
      </c>
      <c r="G144" t="s">
        <v>97</v>
      </c>
      <c r="H144">
        <v>12002</v>
      </c>
      <c r="I144" t="s">
        <v>61</v>
      </c>
      <c r="J144" t="s">
        <v>274</v>
      </c>
      <c r="K144" t="s">
        <v>63</v>
      </c>
      <c r="L144">
        <v>33</v>
      </c>
      <c r="M144" t="str">
        <f t="shared" si="12"/>
        <v>0</v>
      </c>
      <c r="N144">
        <v>2</v>
      </c>
      <c r="O144">
        <v>31</v>
      </c>
      <c r="P144" t="s">
        <v>99</v>
      </c>
      <c r="Q144" t="s">
        <v>65</v>
      </c>
      <c r="R144" t="s">
        <v>65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 t="str">
        <f t="shared" si="8"/>
        <v>0230</v>
      </c>
      <c r="AC144" t="s">
        <v>86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73</v>
      </c>
      <c r="AO144" t="s">
        <v>100</v>
      </c>
      <c r="AP144" t="b">
        <v>0</v>
      </c>
      <c r="AQ144" t="b">
        <v>0</v>
      </c>
      <c r="AR144" t="s">
        <v>143</v>
      </c>
      <c r="AS144" t="b">
        <v>0</v>
      </c>
      <c r="AT144" t="s">
        <v>76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271</v>
      </c>
      <c r="B145" t="s">
        <v>285</v>
      </c>
      <c r="C145">
        <v>1001340</v>
      </c>
      <c r="D145" t="s">
        <v>79</v>
      </c>
      <c r="E145" t="s">
        <v>79</v>
      </c>
      <c r="G145" t="s">
        <v>199</v>
      </c>
      <c r="H145">
        <v>15002</v>
      </c>
      <c r="I145" t="s">
        <v>61</v>
      </c>
      <c r="J145" t="s">
        <v>280</v>
      </c>
      <c r="K145" t="s">
        <v>63</v>
      </c>
      <c r="L145">
        <v>26</v>
      </c>
      <c r="M145" t="str">
        <f t="shared" si="12"/>
        <v>0</v>
      </c>
      <c r="N145" t="str">
        <f>"0"</f>
        <v>0</v>
      </c>
      <c r="O145">
        <v>26</v>
      </c>
      <c r="P145" t="s">
        <v>99</v>
      </c>
      <c r="Q145" t="s">
        <v>65</v>
      </c>
      <c r="R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 t="str">
        <f t="shared" si="8"/>
        <v>0230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73</v>
      </c>
      <c r="AO145" t="s">
        <v>100</v>
      </c>
      <c r="AP145" t="b">
        <v>0</v>
      </c>
      <c r="AQ145" t="b">
        <v>0</v>
      </c>
      <c r="AR145" t="s">
        <v>143</v>
      </c>
      <c r="AS145" t="b">
        <v>0</v>
      </c>
      <c r="AT145" t="s">
        <v>76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271</v>
      </c>
      <c r="B146" t="s">
        <v>286</v>
      </c>
      <c r="C146">
        <v>1001340</v>
      </c>
      <c r="D146" t="s">
        <v>115</v>
      </c>
      <c r="E146" t="s">
        <v>115</v>
      </c>
      <c r="F146" t="s">
        <v>287</v>
      </c>
      <c r="G146" t="s">
        <v>110</v>
      </c>
      <c r="H146">
        <v>11005</v>
      </c>
      <c r="I146" t="s">
        <v>61</v>
      </c>
      <c r="J146" t="s">
        <v>288</v>
      </c>
      <c r="K146" t="s">
        <v>63</v>
      </c>
      <c r="L146">
        <v>25</v>
      </c>
      <c r="M146" t="str">
        <f t="shared" si="12"/>
        <v>0</v>
      </c>
      <c r="N146">
        <v>2</v>
      </c>
      <c r="O146">
        <v>23</v>
      </c>
      <c r="P146" t="s">
        <v>99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 t="str">
        <f t="shared" si="8"/>
        <v>0230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73</v>
      </c>
      <c r="AO146" t="s">
        <v>74</v>
      </c>
      <c r="AP146" t="b">
        <v>0</v>
      </c>
      <c r="AQ146" t="b">
        <v>0</v>
      </c>
      <c r="AR146" t="s">
        <v>143</v>
      </c>
      <c r="AS146" t="b">
        <v>0</v>
      </c>
      <c r="AT146" t="s">
        <v>76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271</v>
      </c>
      <c r="B147" t="s">
        <v>289</v>
      </c>
      <c r="C147">
        <v>1001340</v>
      </c>
      <c r="D147" t="s">
        <v>101</v>
      </c>
      <c r="E147" t="s">
        <v>101</v>
      </c>
      <c r="F147" t="s">
        <v>287</v>
      </c>
      <c r="G147" t="s">
        <v>290</v>
      </c>
      <c r="H147">
        <v>11005</v>
      </c>
      <c r="I147" t="s">
        <v>61</v>
      </c>
      <c r="J147" t="s">
        <v>288</v>
      </c>
      <c r="K147" t="s">
        <v>63</v>
      </c>
      <c r="L147">
        <v>27</v>
      </c>
      <c r="M147" t="str">
        <f t="shared" si="12"/>
        <v>0</v>
      </c>
      <c r="N147" t="str">
        <f t="shared" ref="N147:N153" si="13">"0"</f>
        <v>0</v>
      </c>
      <c r="O147">
        <v>27</v>
      </c>
      <c r="P147" t="s">
        <v>99</v>
      </c>
      <c r="Q147" t="s">
        <v>65</v>
      </c>
      <c r="R147" t="s">
        <v>65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103</v>
      </c>
      <c r="AB147" t="str">
        <f t="shared" si="8"/>
        <v>0230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73</v>
      </c>
      <c r="AO147" t="s">
        <v>74</v>
      </c>
      <c r="AP147" t="b">
        <v>0</v>
      </c>
      <c r="AQ147" t="b">
        <v>0</v>
      </c>
      <c r="AR147" t="s">
        <v>143</v>
      </c>
      <c r="AS147" t="b">
        <v>0</v>
      </c>
      <c r="AT147" t="s">
        <v>76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271</v>
      </c>
      <c r="B148" t="s">
        <v>289</v>
      </c>
      <c r="C148">
        <v>1001340</v>
      </c>
      <c r="D148" t="s">
        <v>151</v>
      </c>
      <c r="E148" t="s">
        <v>151</v>
      </c>
      <c r="G148" t="s">
        <v>291</v>
      </c>
      <c r="H148">
        <v>15002</v>
      </c>
      <c r="I148" t="s">
        <v>61</v>
      </c>
      <c r="J148" t="s">
        <v>280</v>
      </c>
      <c r="K148" t="s">
        <v>63</v>
      </c>
      <c r="L148">
        <v>26</v>
      </c>
      <c r="M148" t="str">
        <f t="shared" si="12"/>
        <v>0</v>
      </c>
      <c r="N148" t="str">
        <f t="shared" si="13"/>
        <v>0</v>
      </c>
      <c r="O148">
        <v>26</v>
      </c>
      <c r="P148" t="s">
        <v>99</v>
      </c>
      <c r="Q148" t="s">
        <v>65</v>
      </c>
      <c r="R148" t="s">
        <v>65</v>
      </c>
      <c r="S148" t="s">
        <v>66</v>
      </c>
      <c r="T148" t="s">
        <v>67</v>
      </c>
      <c r="U148" t="s">
        <v>68</v>
      </c>
      <c r="V148" t="s">
        <v>68</v>
      </c>
      <c r="X148" t="b">
        <v>1</v>
      </c>
      <c r="Y148" t="b">
        <v>1</v>
      </c>
      <c r="Z148" t="b">
        <v>1</v>
      </c>
      <c r="AA148">
        <v>103</v>
      </c>
      <c r="AB148" t="str">
        <f t="shared" si="8"/>
        <v>0230</v>
      </c>
      <c r="AC148" t="s">
        <v>86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73</v>
      </c>
      <c r="AO148" t="s">
        <v>100</v>
      </c>
      <c r="AP148" t="b">
        <v>0</v>
      </c>
      <c r="AQ148" t="b">
        <v>0</v>
      </c>
      <c r="AR148" t="s">
        <v>143</v>
      </c>
      <c r="AS148" t="b">
        <v>0</v>
      </c>
      <c r="AT148" t="s">
        <v>76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271</v>
      </c>
      <c r="B149" t="s">
        <v>292</v>
      </c>
      <c r="C149">
        <v>1002310</v>
      </c>
      <c r="D149" t="s">
        <v>88</v>
      </c>
      <c r="E149" t="s">
        <v>88</v>
      </c>
      <c r="G149" t="s">
        <v>110</v>
      </c>
      <c r="H149" t="str">
        <f>"02236"</f>
        <v>02236</v>
      </c>
      <c r="I149" t="s">
        <v>61</v>
      </c>
      <c r="J149" t="s">
        <v>283</v>
      </c>
      <c r="K149" t="s">
        <v>63</v>
      </c>
      <c r="L149">
        <v>28</v>
      </c>
      <c r="M149" t="str">
        <f t="shared" si="12"/>
        <v>0</v>
      </c>
      <c r="N149" t="str">
        <f t="shared" si="13"/>
        <v>0</v>
      </c>
      <c r="O149">
        <v>28</v>
      </c>
      <c r="P149" t="s">
        <v>99</v>
      </c>
      <c r="Q149" t="s">
        <v>65</v>
      </c>
      <c r="R149" t="s">
        <v>65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130</v>
      </c>
      <c r="AB149" t="str">
        <f t="shared" si="8"/>
        <v>0230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73</v>
      </c>
      <c r="AO149" t="s">
        <v>74</v>
      </c>
      <c r="AP149" t="b">
        <v>0</v>
      </c>
      <c r="AQ149" t="b">
        <v>0</v>
      </c>
      <c r="AR149" t="s">
        <v>75</v>
      </c>
      <c r="AS149" t="b">
        <v>0</v>
      </c>
      <c r="AT149" t="s">
        <v>76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271</v>
      </c>
      <c r="B150" t="s">
        <v>293</v>
      </c>
      <c r="C150">
        <v>1001370</v>
      </c>
      <c r="D150" t="s">
        <v>88</v>
      </c>
      <c r="E150" t="s">
        <v>88</v>
      </c>
      <c r="G150" t="s">
        <v>97</v>
      </c>
      <c r="H150">
        <v>99721</v>
      </c>
      <c r="I150" t="s">
        <v>61</v>
      </c>
      <c r="J150" t="s">
        <v>134</v>
      </c>
      <c r="K150" t="s">
        <v>63</v>
      </c>
      <c r="L150">
        <v>29</v>
      </c>
      <c r="M150" t="str">
        <f t="shared" si="12"/>
        <v>0</v>
      </c>
      <c r="N150" t="str">
        <f t="shared" si="13"/>
        <v>0</v>
      </c>
      <c r="O150">
        <v>29</v>
      </c>
      <c r="P150" t="s">
        <v>99</v>
      </c>
      <c r="Q150" t="s">
        <v>65</v>
      </c>
      <c r="R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 t="str">
        <f t="shared" si="8"/>
        <v>0230</v>
      </c>
      <c r="AC150" t="s">
        <v>86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73</v>
      </c>
      <c r="AO150" t="s">
        <v>74</v>
      </c>
      <c r="AP150" t="b">
        <v>0</v>
      </c>
      <c r="AQ150" t="b">
        <v>0</v>
      </c>
      <c r="AR150" t="s">
        <v>75</v>
      </c>
      <c r="AS150" t="b">
        <v>0</v>
      </c>
      <c r="AT150" t="s">
        <v>76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271</v>
      </c>
      <c r="B151" t="s">
        <v>293</v>
      </c>
      <c r="C151">
        <v>1001370</v>
      </c>
      <c r="D151" t="s">
        <v>151</v>
      </c>
      <c r="E151" t="s">
        <v>151</v>
      </c>
      <c r="G151" t="s">
        <v>103</v>
      </c>
      <c r="H151">
        <v>99721</v>
      </c>
      <c r="I151" t="s">
        <v>61</v>
      </c>
      <c r="J151" t="s">
        <v>134</v>
      </c>
      <c r="K151" t="s">
        <v>63</v>
      </c>
      <c r="L151">
        <v>25</v>
      </c>
      <c r="M151" t="str">
        <f t="shared" si="12"/>
        <v>0</v>
      </c>
      <c r="N151" t="str">
        <f t="shared" si="13"/>
        <v>0</v>
      </c>
      <c r="O151">
        <v>25</v>
      </c>
      <c r="P151" t="s">
        <v>99</v>
      </c>
      <c r="Q151" t="s">
        <v>65</v>
      </c>
      <c r="R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 t="str">
        <f t="shared" si="8"/>
        <v>0230</v>
      </c>
      <c r="AC151" t="s">
        <v>86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73</v>
      </c>
      <c r="AO151" t="s">
        <v>74</v>
      </c>
      <c r="AP151" t="b">
        <v>0</v>
      </c>
      <c r="AQ151" t="b">
        <v>0</v>
      </c>
      <c r="AR151" t="s">
        <v>75</v>
      </c>
      <c r="AS151" t="b">
        <v>0</v>
      </c>
      <c r="AT151" t="s">
        <v>76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271</v>
      </c>
      <c r="B152" t="s">
        <v>294</v>
      </c>
      <c r="C152">
        <v>1001370</v>
      </c>
      <c r="D152" t="s">
        <v>93</v>
      </c>
      <c r="E152" t="s">
        <v>93</v>
      </c>
      <c r="F152" t="s">
        <v>295</v>
      </c>
      <c r="G152" t="s">
        <v>199</v>
      </c>
      <c r="H152">
        <v>15003</v>
      </c>
      <c r="I152" t="s">
        <v>61</v>
      </c>
      <c r="J152" t="s">
        <v>296</v>
      </c>
      <c r="K152" t="s">
        <v>63</v>
      </c>
      <c r="L152">
        <v>25</v>
      </c>
      <c r="M152" t="str">
        <f t="shared" si="12"/>
        <v>0</v>
      </c>
      <c r="N152" t="str">
        <f t="shared" si="13"/>
        <v>0</v>
      </c>
      <c r="O152">
        <v>25</v>
      </c>
      <c r="P152" t="s">
        <v>99</v>
      </c>
      <c r="Q152" t="s">
        <v>65</v>
      </c>
      <c r="R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 t="str">
        <f t="shared" si="8"/>
        <v>0230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73</v>
      </c>
      <c r="AO152" t="s">
        <v>74</v>
      </c>
      <c r="AP152" t="b">
        <v>0</v>
      </c>
      <c r="AQ152" t="b">
        <v>0</v>
      </c>
      <c r="AR152" t="s">
        <v>75</v>
      </c>
      <c r="AS152" t="b">
        <v>0</v>
      </c>
      <c r="AT152" t="s">
        <v>76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271</v>
      </c>
      <c r="B153" t="s">
        <v>297</v>
      </c>
      <c r="C153">
        <v>1001370</v>
      </c>
      <c r="D153" t="s">
        <v>126</v>
      </c>
      <c r="E153" t="s">
        <v>126</v>
      </c>
      <c r="G153" t="s">
        <v>109</v>
      </c>
      <c r="H153">
        <v>99721</v>
      </c>
      <c r="I153" t="s">
        <v>61</v>
      </c>
      <c r="J153" t="s">
        <v>134</v>
      </c>
      <c r="K153" t="s">
        <v>63</v>
      </c>
      <c r="L153">
        <v>30</v>
      </c>
      <c r="M153" t="str">
        <f t="shared" si="12"/>
        <v>0</v>
      </c>
      <c r="N153" t="str">
        <f t="shared" si="13"/>
        <v>0</v>
      </c>
      <c r="O153">
        <v>30</v>
      </c>
      <c r="P153" t="s">
        <v>99</v>
      </c>
      <c r="Q153" t="s">
        <v>65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 t="str">
        <f t="shared" ref="AB153:AB216" si="14">"0230"</f>
        <v>0230</v>
      </c>
      <c r="AC153" t="s">
        <v>86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73</v>
      </c>
      <c r="AO153" t="s">
        <v>74</v>
      </c>
      <c r="AP153" t="b">
        <v>0</v>
      </c>
      <c r="AQ153" t="b">
        <v>0</v>
      </c>
      <c r="AR153" t="s">
        <v>75</v>
      </c>
      <c r="AS153" t="b">
        <v>0</v>
      </c>
      <c r="AT153" t="s">
        <v>76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271</v>
      </c>
      <c r="B154" t="s">
        <v>297</v>
      </c>
      <c r="C154">
        <v>1001370</v>
      </c>
      <c r="D154" t="s">
        <v>93</v>
      </c>
      <c r="E154" t="s">
        <v>93</v>
      </c>
      <c r="G154" t="s">
        <v>110</v>
      </c>
      <c r="H154">
        <v>99721</v>
      </c>
      <c r="I154" t="s">
        <v>61</v>
      </c>
      <c r="J154" t="s">
        <v>134</v>
      </c>
      <c r="K154" t="s">
        <v>63</v>
      </c>
      <c r="L154">
        <v>27</v>
      </c>
      <c r="M154" t="str">
        <f t="shared" si="12"/>
        <v>0</v>
      </c>
      <c r="N154">
        <v>2</v>
      </c>
      <c r="O154">
        <v>25</v>
      </c>
      <c r="P154" t="s">
        <v>99</v>
      </c>
      <c r="Q154" t="s">
        <v>65</v>
      </c>
      <c r="R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 t="str">
        <f t="shared" si="14"/>
        <v>0230</v>
      </c>
      <c r="AC154" t="s">
        <v>86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73</v>
      </c>
      <c r="AO154" t="s">
        <v>74</v>
      </c>
      <c r="AP154" t="b">
        <v>0</v>
      </c>
      <c r="AQ154" t="b">
        <v>0</v>
      </c>
      <c r="AR154" t="s">
        <v>75</v>
      </c>
      <c r="AS154" t="b">
        <v>0</v>
      </c>
      <c r="AT154" t="s">
        <v>76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271</v>
      </c>
      <c r="B155" t="s">
        <v>298</v>
      </c>
      <c r="C155">
        <v>1001370</v>
      </c>
      <c r="D155" t="s">
        <v>115</v>
      </c>
      <c r="E155" t="s">
        <v>115</v>
      </c>
      <c r="G155" t="s">
        <v>299</v>
      </c>
      <c r="H155">
        <v>99721</v>
      </c>
      <c r="I155" t="s">
        <v>61</v>
      </c>
      <c r="J155" t="s">
        <v>134</v>
      </c>
      <c r="K155" t="s">
        <v>63</v>
      </c>
      <c r="L155">
        <v>25</v>
      </c>
      <c r="M155" t="str">
        <f t="shared" si="12"/>
        <v>0</v>
      </c>
      <c r="N155" t="str">
        <f>"0"</f>
        <v>0</v>
      </c>
      <c r="O155">
        <v>25</v>
      </c>
      <c r="P155" t="s">
        <v>99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 t="str">
        <f t="shared" si="14"/>
        <v>0230</v>
      </c>
      <c r="AC155" t="s">
        <v>86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73</v>
      </c>
      <c r="AO155" t="s">
        <v>74</v>
      </c>
      <c r="AP155" t="b">
        <v>0</v>
      </c>
      <c r="AQ155" t="b">
        <v>0</v>
      </c>
      <c r="AR155" t="s">
        <v>75</v>
      </c>
      <c r="AS155" t="b">
        <v>0</v>
      </c>
      <c r="AT155" t="s">
        <v>76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271</v>
      </c>
      <c r="B156" t="s">
        <v>298</v>
      </c>
      <c r="C156">
        <v>1001370</v>
      </c>
      <c r="D156" t="s">
        <v>101</v>
      </c>
      <c r="E156" t="s">
        <v>101</v>
      </c>
      <c r="G156" t="s">
        <v>300</v>
      </c>
      <c r="H156">
        <v>99721</v>
      </c>
      <c r="I156" t="s">
        <v>61</v>
      </c>
      <c r="J156" t="s">
        <v>134</v>
      </c>
      <c r="K156" t="s">
        <v>63</v>
      </c>
      <c r="L156">
        <v>30</v>
      </c>
      <c r="M156" t="str">
        <f t="shared" si="12"/>
        <v>0</v>
      </c>
      <c r="N156">
        <v>1</v>
      </c>
      <c r="O156">
        <v>29</v>
      </c>
      <c r="P156" t="s">
        <v>99</v>
      </c>
      <c r="Q156" t="s">
        <v>65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103</v>
      </c>
      <c r="AB156" t="str">
        <f t="shared" si="14"/>
        <v>0230</v>
      </c>
      <c r="AC156" t="s">
        <v>86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73</v>
      </c>
      <c r="AO156" t="s">
        <v>74</v>
      </c>
      <c r="AP156" t="b">
        <v>0</v>
      </c>
      <c r="AQ156" t="b">
        <v>0</v>
      </c>
      <c r="AR156" t="s">
        <v>75</v>
      </c>
      <c r="AS156" t="b">
        <v>0</v>
      </c>
      <c r="AT156" t="s">
        <v>76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271</v>
      </c>
      <c r="B157" t="s">
        <v>301</v>
      </c>
      <c r="C157">
        <v>1001370</v>
      </c>
      <c r="D157" t="s">
        <v>151</v>
      </c>
      <c r="E157" t="s">
        <v>151</v>
      </c>
      <c r="F157" t="s">
        <v>295</v>
      </c>
      <c r="G157" t="s">
        <v>281</v>
      </c>
      <c r="H157">
        <v>15003</v>
      </c>
      <c r="I157" t="s">
        <v>61</v>
      </c>
      <c r="J157" t="s">
        <v>296</v>
      </c>
      <c r="K157" t="s">
        <v>63</v>
      </c>
      <c r="L157">
        <v>35</v>
      </c>
      <c r="M157" t="str">
        <f t="shared" si="12"/>
        <v>0</v>
      </c>
      <c r="N157" t="str">
        <f t="shared" ref="N157:N165" si="15">"0"</f>
        <v>0</v>
      </c>
      <c r="O157">
        <v>35</v>
      </c>
      <c r="P157" t="s">
        <v>99</v>
      </c>
      <c r="Q157" t="s">
        <v>65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103</v>
      </c>
      <c r="AB157" t="str">
        <f t="shared" si="14"/>
        <v>0230</v>
      </c>
      <c r="AC157" t="s">
        <v>86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73</v>
      </c>
      <c r="AO157" t="s">
        <v>74</v>
      </c>
      <c r="AP157" t="b">
        <v>0</v>
      </c>
      <c r="AQ157" t="b">
        <v>0</v>
      </c>
      <c r="AR157" t="s">
        <v>75</v>
      </c>
      <c r="AS157" t="b">
        <v>0</v>
      </c>
      <c r="AT157" t="s">
        <v>76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271</v>
      </c>
      <c r="B158" t="s">
        <v>302</v>
      </c>
      <c r="C158">
        <v>1002320</v>
      </c>
      <c r="D158" t="s">
        <v>126</v>
      </c>
      <c r="E158" t="s">
        <v>126</v>
      </c>
      <c r="G158" t="s">
        <v>160</v>
      </c>
      <c r="H158" t="str">
        <f>"02236"</f>
        <v>02236</v>
      </c>
      <c r="I158" t="s">
        <v>61</v>
      </c>
      <c r="J158" t="s">
        <v>283</v>
      </c>
      <c r="K158" t="s">
        <v>63</v>
      </c>
      <c r="L158">
        <v>25</v>
      </c>
      <c r="M158" t="str">
        <f t="shared" si="12"/>
        <v>0</v>
      </c>
      <c r="N158" t="str">
        <f t="shared" si="15"/>
        <v>0</v>
      </c>
      <c r="O158">
        <v>25</v>
      </c>
      <c r="P158" t="s">
        <v>99</v>
      </c>
      <c r="Q158" t="s">
        <v>65</v>
      </c>
      <c r="R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130</v>
      </c>
      <c r="AB158" t="str">
        <f t="shared" si="14"/>
        <v>0230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73</v>
      </c>
      <c r="AO158" t="s">
        <v>74</v>
      </c>
      <c r="AP158" t="b">
        <v>0</v>
      </c>
      <c r="AQ158" t="b">
        <v>0</v>
      </c>
      <c r="AR158" t="s">
        <v>75</v>
      </c>
      <c r="AS158" t="b">
        <v>0</v>
      </c>
      <c r="AT158" t="s">
        <v>76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271</v>
      </c>
      <c r="B159" t="s">
        <v>302</v>
      </c>
      <c r="C159">
        <v>1002320</v>
      </c>
      <c r="D159" t="s">
        <v>115</v>
      </c>
      <c r="E159" t="s">
        <v>115</v>
      </c>
      <c r="G159" t="s">
        <v>161</v>
      </c>
      <c r="H159" t="str">
        <f>"02236"</f>
        <v>02236</v>
      </c>
      <c r="I159" t="s">
        <v>61</v>
      </c>
      <c r="J159" t="s">
        <v>283</v>
      </c>
      <c r="K159" t="s">
        <v>63</v>
      </c>
      <c r="L159">
        <v>25</v>
      </c>
      <c r="M159" t="str">
        <f t="shared" si="12"/>
        <v>0</v>
      </c>
      <c r="N159" t="str">
        <f t="shared" si="15"/>
        <v>0</v>
      </c>
      <c r="O159">
        <v>25</v>
      </c>
      <c r="P159" t="s">
        <v>99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130</v>
      </c>
      <c r="AB159" t="str">
        <f t="shared" si="14"/>
        <v>0230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73</v>
      </c>
      <c r="AO159" t="s">
        <v>74</v>
      </c>
      <c r="AP159" t="b">
        <v>0</v>
      </c>
      <c r="AQ159" t="b">
        <v>0</v>
      </c>
      <c r="AR159" t="s">
        <v>75</v>
      </c>
      <c r="AS159" t="b">
        <v>0</v>
      </c>
      <c r="AT159" t="s">
        <v>76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271</v>
      </c>
      <c r="B160" t="s">
        <v>303</v>
      </c>
      <c r="C160">
        <v>1002520</v>
      </c>
      <c r="D160" t="s">
        <v>151</v>
      </c>
      <c r="E160" t="s">
        <v>151</v>
      </c>
      <c r="G160" t="s">
        <v>109</v>
      </c>
      <c r="H160" t="str">
        <f>"02236"</f>
        <v>02236</v>
      </c>
      <c r="I160" t="s">
        <v>61</v>
      </c>
      <c r="J160" t="s">
        <v>283</v>
      </c>
      <c r="K160" t="s">
        <v>63</v>
      </c>
      <c r="L160">
        <v>26</v>
      </c>
      <c r="N160" t="str">
        <f t="shared" si="15"/>
        <v>0</v>
      </c>
      <c r="O160">
        <v>26</v>
      </c>
      <c r="P160" t="s">
        <v>99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130</v>
      </c>
      <c r="AB160" t="str">
        <f t="shared" si="14"/>
        <v>0230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73</v>
      </c>
      <c r="AO160" t="s">
        <v>74</v>
      </c>
      <c r="AP160" t="b">
        <v>0</v>
      </c>
      <c r="AQ160" t="b">
        <v>0</v>
      </c>
      <c r="AR160" t="s">
        <v>75</v>
      </c>
      <c r="AS160" t="b">
        <v>0</v>
      </c>
      <c r="AT160" t="s">
        <v>76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271</v>
      </c>
      <c r="B161" t="s">
        <v>304</v>
      </c>
      <c r="C161">
        <v>1001320</v>
      </c>
      <c r="D161" t="s">
        <v>126</v>
      </c>
      <c r="E161" t="s">
        <v>126</v>
      </c>
      <c r="F161" t="s">
        <v>305</v>
      </c>
      <c r="G161" t="s">
        <v>199</v>
      </c>
      <c r="H161">
        <v>14008</v>
      </c>
      <c r="I161" t="s">
        <v>61</v>
      </c>
      <c r="J161" t="s">
        <v>306</v>
      </c>
      <c r="K161" t="s">
        <v>63</v>
      </c>
      <c r="L161">
        <v>25</v>
      </c>
      <c r="N161" t="str">
        <f t="shared" si="15"/>
        <v>0</v>
      </c>
      <c r="O161">
        <v>25</v>
      </c>
      <c r="P161" t="s">
        <v>99</v>
      </c>
      <c r="Q161" t="s">
        <v>84</v>
      </c>
      <c r="R161" t="s">
        <v>85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 t="str">
        <f t="shared" si="14"/>
        <v>0230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87</v>
      </c>
      <c r="AK161" t="s">
        <v>61</v>
      </c>
      <c r="AL161" t="s">
        <v>61</v>
      </c>
      <c r="AM161" t="s">
        <v>61</v>
      </c>
      <c r="AN161" t="s">
        <v>73</v>
      </c>
      <c r="AO161" t="s">
        <v>74</v>
      </c>
      <c r="AP161" t="b">
        <v>0</v>
      </c>
      <c r="AQ161" t="b">
        <v>0</v>
      </c>
      <c r="AR161" t="s">
        <v>143</v>
      </c>
      <c r="AS161" t="b">
        <v>0</v>
      </c>
      <c r="AT161" t="s">
        <v>76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271</v>
      </c>
      <c r="B162" t="s">
        <v>304</v>
      </c>
      <c r="C162">
        <v>1001320</v>
      </c>
      <c r="D162" t="s">
        <v>126</v>
      </c>
      <c r="E162" t="s">
        <v>126</v>
      </c>
      <c r="G162" t="s">
        <v>200</v>
      </c>
      <c r="H162">
        <v>12002</v>
      </c>
      <c r="I162" t="s">
        <v>61</v>
      </c>
      <c r="J162" t="s">
        <v>274</v>
      </c>
      <c r="K162" t="s">
        <v>63</v>
      </c>
      <c r="L162">
        <v>25</v>
      </c>
      <c r="N162" t="str">
        <f t="shared" si="15"/>
        <v>0</v>
      </c>
      <c r="O162">
        <v>25</v>
      </c>
      <c r="P162" t="s">
        <v>99</v>
      </c>
      <c r="Q162" t="s">
        <v>84</v>
      </c>
      <c r="R162" t="s">
        <v>85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 t="str">
        <f t="shared" si="14"/>
        <v>0230</v>
      </c>
      <c r="AC162" t="s">
        <v>86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87</v>
      </c>
      <c r="AK162" t="s">
        <v>61</v>
      </c>
      <c r="AL162" t="s">
        <v>61</v>
      </c>
      <c r="AM162" t="s">
        <v>61</v>
      </c>
      <c r="AN162" t="s">
        <v>73</v>
      </c>
      <c r="AO162" t="s">
        <v>100</v>
      </c>
      <c r="AP162" t="b">
        <v>0</v>
      </c>
      <c r="AQ162" t="b">
        <v>0</v>
      </c>
      <c r="AR162" t="s">
        <v>143</v>
      </c>
      <c r="AS162" t="b">
        <v>0</v>
      </c>
      <c r="AT162" t="s">
        <v>76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271</v>
      </c>
      <c r="B163" t="s">
        <v>307</v>
      </c>
      <c r="C163">
        <v>1001320</v>
      </c>
      <c r="D163" t="s">
        <v>88</v>
      </c>
      <c r="E163" t="s">
        <v>88</v>
      </c>
      <c r="F163" t="s">
        <v>305</v>
      </c>
      <c r="G163" t="s">
        <v>218</v>
      </c>
      <c r="H163">
        <v>14008</v>
      </c>
      <c r="I163" t="s">
        <v>61</v>
      </c>
      <c r="J163" t="s">
        <v>306</v>
      </c>
      <c r="K163" t="s">
        <v>63</v>
      </c>
      <c r="L163">
        <v>25</v>
      </c>
      <c r="N163" t="str">
        <f t="shared" si="15"/>
        <v>0</v>
      </c>
      <c r="O163">
        <v>25</v>
      </c>
      <c r="P163" t="s">
        <v>99</v>
      </c>
      <c r="Q163" t="s">
        <v>84</v>
      </c>
      <c r="R163" t="s">
        <v>85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 t="str">
        <f t="shared" si="14"/>
        <v>0230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87</v>
      </c>
      <c r="AK163" t="s">
        <v>61</v>
      </c>
      <c r="AL163" t="s">
        <v>61</v>
      </c>
      <c r="AM163" t="s">
        <v>61</v>
      </c>
      <c r="AN163" t="s">
        <v>73</v>
      </c>
      <c r="AO163" t="s">
        <v>74</v>
      </c>
      <c r="AP163" t="b">
        <v>0</v>
      </c>
      <c r="AQ163" t="b">
        <v>0</v>
      </c>
      <c r="AR163" t="s">
        <v>143</v>
      </c>
      <c r="AS163" t="b">
        <v>0</v>
      </c>
      <c r="AT163" t="s">
        <v>76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271</v>
      </c>
      <c r="B164" t="s">
        <v>308</v>
      </c>
      <c r="C164">
        <v>1001320</v>
      </c>
      <c r="D164" t="s">
        <v>88</v>
      </c>
      <c r="E164" t="s">
        <v>88</v>
      </c>
      <c r="F164" t="s">
        <v>305</v>
      </c>
      <c r="G164" t="s">
        <v>114</v>
      </c>
      <c r="H164">
        <v>14008</v>
      </c>
      <c r="I164" t="s">
        <v>61</v>
      </c>
      <c r="J164" t="s">
        <v>306</v>
      </c>
      <c r="K164" t="s">
        <v>63</v>
      </c>
      <c r="L164">
        <v>25</v>
      </c>
      <c r="N164" t="str">
        <f t="shared" si="15"/>
        <v>0</v>
      </c>
      <c r="O164">
        <v>25</v>
      </c>
      <c r="P164" t="s">
        <v>99</v>
      </c>
      <c r="Q164" t="s">
        <v>84</v>
      </c>
      <c r="R164" t="s">
        <v>85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 t="str">
        <f t="shared" si="14"/>
        <v>0230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87</v>
      </c>
      <c r="AK164" t="s">
        <v>61</v>
      </c>
      <c r="AL164" t="s">
        <v>61</v>
      </c>
      <c r="AM164" t="s">
        <v>61</v>
      </c>
      <c r="AN164" t="s">
        <v>73</v>
      </c>
      <c r="AO164" t="s">
        <v>74</v>
      </c>
      <c r="AP164" t="b">
        <v>0</v>
      </c>
      <c r="AQ164" t="b">
        <v>0</v>
      </c>
      <c r="AR164" t="s">
        <v>143</v>
      </c>
      <c r="AS164" t="b">
        <v>0</v>
      </c>
      <c r="AT164" t="s">
        <v>76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309</v>
      </c>
      <c r="B165" t="s">
        <v>310</v>
      </c>
      <c r="C165" t="str">
        <f>"0109350"</f>
        <v>0109350</v>
      </c>
      <c r="D165" t="s">
        <v>93</v>
      </c>
      <c r="E165" t="s">
        <v>93</v>
      </c>
      <c r="F165" t="s">
        <v>311</v>
      </c>
      <c r="G165" t="s">
        <v>109</v>
      </c>
      <c r="H165">
        <v>17706</v>
      </c>
      <c r="I165" t="s">
        <v>61</v>
      </c>
      <c r="J165" t="s">
        <v>312</v>
      </c>
      <c r="K165" t="s">
        <v>63</v>
      </c>
      <c r="L165">
        <v>10</v>
      </c>
      <c r="N165" t="str">
        <f t="shared" si="15"/>
        <v>0</v>
      </c>
      <c r="O165">
        <v>10</v>
      </c>
      <c r="P165" t="s">
        <v>99</v>
      </c>
      <c r="Q165" t="s">
        <v>84</v>
      </c>
      <c r="R165" t="s">
        <v>84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 t="str">
        <f t="shared" si="14"/>
        <v>0230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73</v>
      </c>
      <c r="AO165" t="s">
        <v>74</v>
      </c>
      <c r="AP165" t="b">
        <v>0</v>
      </c>
      <c r="AQ165" t="b">
        <v>0</v>
      </c>
      <c r="AR165" t="s">
        <v>75</v>
      </c>
      <c r="AS165" t="b">
        <v>0</v>
      </c>
      <c r="AT165" t="s">
        <v>76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309</v>
      </c>
      <c r="B166" t="s">
        <v>313</v>
      </c>
      <c r="C166" t="str">
        <f>"0101300"</f>
        <v>0101300</v>
      </c>
      <c r="D166" t="s">
        <v>88</v>
      </c>
      <c r="E166" t="s">
        <v>88</v>
      </c>
      <c r="F166" t="s">
        <v>311</v>
      </c>
      <c r="G166" t="s">
        <v>110</v>
      </c>
      <c r="H166">
        <v>17706</v>
      </c>
      <c r="I166" t="s">
        <v>61</v>
      </c>
      <c r="J166" t="s">
        <v>312</v>
      </c>
      <c r="K166" t="s">
        <v>63</v>
      </c>
      <c r="L166">
        <v>35</v>
      </c>
      <c r="N166">
        <v>1</v>
      </c>
      <c r="O166">
        <v>34</v>
      </c>
      <c r="P166" t="s">
        <v>99</v>
      </c>
      <c r="Q166" t="s">
        <v>65</v>
      </c>
      <c r="R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 t="str">
        <f t="shared" si="14"/>
        <v>0230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73</v>
      </c>
      <c r="AO166" t="s">
        <v>74</v>
      </c>
      <c r="AP166" t="b">
        <v>0</v>
      </c>
      <c r="AQ166" t="b">
        <v>0</v>
      </c>
      <c r="AR166" t="s">
        <v>75</v>
      </c>
      <c r="AS166" t="b">
        <v>0</v>
      </c>
      <c r="AT166" t="s">
        <v>76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309</v>
      </c>
      <c r="B167" t="s">
        <v>314</v>
      </c>
      <c r="C167" t="str">
        <f>"0101330"</f>
        <v>0101330</v>
      </c>
      <c r="D167" t="s">
        <v>79</v>
      </c>
      <c r="E167" t="s">
        <v>79</v>
      </c>
      <c r="F167" t="s">
        <v>311</v>
      </c>
      <c r="G167" t="s">
        <v>110</v>
      </c>
      <c r="H167">
        <v>17706</v>
      </c>
      <c r="I167" t="s">
        <v>61</v>
      </c>
      <c r="J167" t="s">
        <v>312</v>
      </c>
      <c r="K167" t="s">
        <v>63</v>
      </c>
      <c r="L167">
        <v>35</v>
      </c>
      <c r="N167" t="str">
        <f t="shared" ref="N167:N190" si="16">"0"</f>
        <v>0</v>
      </c>
      <c r="O167">
        <v>35</v>
      </c>
      <c r="P167" t="s">
        <v>99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 t="str">
        <f t="shared" si="14"/>
        <v>0230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73</v>
      </c>
      <c r="AO167" t="s">
        <v>74</v>
      </c>
      <c r="AP167" t="b">
        <v>0</v>
      </c>
      <c r="AQ167" t="b">
        <v>0</v>
      </c>
      <c r="AR167" t="s">
        <v>75</v>
      </c>
      <c r="AS167" t="b">
        <v>0</v>
      </c>
      <c r="AT167" t="s">
        <v>76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309</v>
      </c>
      <c r="B168" t="s">
        <v>315</v>
      </c>
      <c r="C168">
        <v>1302320</v>
      </c>
      <c r="D168" t="s">
        <v>88</v>
      </c>
      <c r="E168" t="s">
        <v>88</v>
      </c>
      <c r="G168" t="s">
        <v>109</v>
      </c>
      <c r="H168">
        <v>24100</v>
      </c>
      <c r="I168" t="s">
        <v>61</v>
      </c>
      <c r="J168" t="s">
        <v>316</v>
      </c>
      <c r="K168" t="s">
        <v>63</v>
      </c>
      <c r="L168">
        <v>40</v>
      </c>
      <c r="N168" t="str">
        <f t="shared" si="16"/>
        <v>0</v>
      </c>
      <c r="O168">
        <v>40</v>
      </c>
      <c r="P168" t="s">
        <v>99</v>
      </c>
      <c r="Q168" t="s">
        <v>65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 t="str">
        <f t="shared" si="14"/>
        <v>0230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73</v>
      </c>
      <c r="AO168" t="s">
        <v>100</v>
      </c>
      <c r="AP168" t="b">
        <v>0</v>
      </c>
      <c r="AQ168" t="b">
        <v>0</v>
      </c>
      <c r="AR168" t="s">
        <v>75</v>
      </c>
      <c r="AS168" t="b">
        <v>0</v>
      </c>
      <c r="AT168" t="s">
        <v>76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309</v>
      </c>
      <c r="B169" t="s">
        <v>317</v>
      </c>
      <c r="C169">
        <v>1302330</v>
      </c>
      <c r="D169" t="s">
        <v>88</v>
      </c>
      <c r="E169" t="s">
        <v>88</v>
      </c>
      <c r="G169" t="s">
        <v>109</v>
      </c>
      <c r="H169">
        <v>24100</v>
      </c>
      <c r="I169" t="s">
        <v>61</v>
      </c>
      <c r="J169" t="s">
        <v>316</v>
      </c>
      <c r="K169" t="s">
        <v>63</v>
      </c>
      <c r="L169">
        <v>20</v>
      </c>
      <c r="N169" t="str">
        <f t="shared" si="16"/>
        <v>0</v>
      </c>
      <c r="O169">
        <v>20</v>
      </c>
      <c r="P169" t="s">
        <v>99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 t="str">
        <f t="shared" si="14"/>
        <v>0230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73</v>
      </c>
      <c r="AO169" t="s">
        <v>100</v>
      </c>
      <c r="AP169" t="b">
        <v>0</v>
      </c>
      <c r="AQ169" t="b">
        <v>0</v>
      </c>
      <c r="AR169" t="s">
        <v>75</v>
      </c>
      <c r="AS169" t="b">
        <v>0</v>
      </c>
      <c r="AT169" t="s">
        <v>76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309</v>
      </c>
      <c r="B170" t="s">
        <v>318</v>
      </c>
      <c r="C170">
        <v>1302340</v>
      </c>
      <c r="D170" t="s">
        <v>88</v>
      </c>
      <c r="E170" t="s">
        <v>88</v>
      </c>
      <c r="G170" t="s">
        <v>109</v>
      </c>
      <c r="H170">
        <v>24100</v>
      </c>
      <c r="I170" t="s">
        <v>61</v>
      </c>
      <c r="J170" t="s">
        <v>316</v>
      </c>
      <c r="K170" t="s">
        <v>63</v>
      </c>
      <c r="L170">
        <v>15</v>
      </c>
      <c r="N170" t="str">
        <f t="shared" si="16"/>
        <v>0</v>
      </c>
      <c r="O170">
        <v>15</v>
      </c>
      <c r="P170" t="s">
        <v>99</v>
      </c>
      <c r="Q170" t="s">
        <v>84</v>
      </c>
      <c r="R170" t="s">
        <v>84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 t="str">
        <f t="shared" si="14"/>
        <v>0230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87</v>
      </c>
      <c r="AK170" t="s">
        <v>61</v>
      </c>
      <c r="AL170" t="s">
        <v>61</v>
      </c>
      <c r="AM170" t="s">
        <v>61</v>
      </c>
      <c r="AN170" t="s">
        <v>73</v>
      </c>
      <c r="AO170" t="s">
        <v>100</v>
      </c>
      <c r="AP170" t="b">
        <v>0</v>
      </c>
      <c r="AQ170" t="b">
        <v>0</v>
      </c>
      <c r="AR170" t="s">
        <v>75</v>
      </c>
      <c r="AS170" t="b">
        <v>0</v>
      </c>
      <c r="AT170" t="s">
        <v>76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309</v>
      </c>
      <c r="B171" t="s">
        <v>319</v>
      </c>
      <c r="C171">
        <v>1302350</v>
      </c>
      <c r="D171" t="s">
        <v>88</v>
      </c>
      <c r="E171" t="s">
        <v>88</v>
      </c>
      <c r="G171" t="s">
        <v>109</v>
      </c>
      <c r="H171">
        <v>24100</v>
      </c>
      <c r="I171" t="s">
        <v>61</v>
      </c>
      <c r="J171" t="s">
        <v>316</v>
      </c>
      <c r="K171" t="s">
        <v>63</v>
      </c>
      <c r="L171">
        <v>10</v>
      </c>
      <c r="N171" t="str">
        <f t="shared" si="16"/>
        <v>0</v>
      </c>
      <c r="O171">
        <v>10</v>
      </c>
      <c r="P171" t="s">
        <v>99</v>
      </c>
      <c r="Q171" t="s">
        <v>84</v>
      </c>
      <c r="R171" t="s">
        <v>84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 t="str">
        <f t="shared" si="14"/>
        <v>0230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87</v>
      </c>
      <c r="AK171" t="s">
        <v>61</v>
      </c>
      <c r="AL171" t="s">
        <v>61</v>
      </c>
      <c r="AM171" t="s">
        <v>61</v>
      </c>
      <c r="AN171" t="s">
        <v>73</v>
      </c>
      <c r="AO171" t="s">
        <v>100</v>
      </c>
      <c r="AP171" t="b">
        <v>0</v>
      </c>
      <c r="AQ171" t="b">
        <v>0</v>
      </c>
      <c r="AR171" t="s">
        <v>75</v>
      </c>
      <c r="AS171" t="b">
        <v>0</v>
      </c>
      <c r="AT171" t="s">
        <v>76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309</v>
      </c>
      <c r="B172" t="s">
        <v>320</v>
      </c>
      <c r="C172">
        <v>1303320</v>
      </c>
      <c r="D172" t="s">
        <v>88</v>
      </c>
      <c r="E172" t="s">
        <v>88</v>
      </c>
      <c r="F172" t="s">
        <v>321</v>
      </c>
      <c r="G172" t="s">
        <v>109</v>
      </c>
      <c r="H172">
        <v>25110</v>
      </c>
      <c r="I172" t="s">
        <v>61</v>
      </c>
      <c r="J172" t="s">
        <v>322</v>
      </c>
      <c r="K172" t="s">
        <v>63</v>
      </c>
      <c r="L172">
        <v>30</v>
      </c>
      <c r="N172" t="str">
        <f t="shared" si="16"/>
        <v>0</v>
      </c>
      <c r="O172">
        <v>30</v>
      </c>
      <c r="P172" t="s">
        <v>99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 t="str">
        <f t="shared" si="14"/>
        <v>0230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73</v>
      </c>
      <c r="AO172" t="s">
        <v>74</v>
      </c>
      <c r="AP172" t="b">
        <v>0</v>
      </c>
      <c r="AQ172" t="b">
        <v>0</v>
      </c>
      <c r="AR172" t="s">
        <v>75</v>
      </c>
      <c r="AS172" t="b">
        <v>0</v>
      </c>
      <c r="AT172" t="s">
        <v>76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309</v>
      </c>
      <c r="B173" t="s">
        <v>323</v>
      </c>
      <c r="C173">
        <v>1303330</v>
      </c>
      <c r="D173" t="s">
        <v>88</v>
      </c>
      <c r="E173" t="s">
        <v>88</v>
      </c>
      <c r="F173" t="s">
        <v>321</v>
      </c>
      <c r="G173" t="s">
        <v>109</v>
      </c>
      <c r="H173">
        <v>25110</v>
      </c>
      <c r="I173" t="s">
        <v>61</v>
      </c>
      <c r="J173" t="s">
        <v>322</v>
      </c>
      <c r="K173" t="s">
        <v>63</v>
      </c>
      <c r="L173">
        <v>20</v>
      </c>
      <c r="N173" t="str">
        <f t="shared" si="16"/>
        <v>0</v>
      </c>
      <c r="O173">
        <v>20</v>
      </c>
      <c r="P173" t="s">
        <v>99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 t="str">
        <f t="shared" si="14"/>
        <v>0230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73</v>
      </c>
      <c r="AO173" t="s">
        <v>74</v>
      </c>
      <c r="AP173" t="b">
        <v>0</v>
      </c>
      <c r="AQ173" t="b">
        <v>0</v>
      </c>
      <c r="AR173" t="s">
        <v>75</v>
      </c>
      <c r="AS173" t="b">
        <v>0</v>
      </c>
      <c r="AT173" t="s">
        <v>76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309</v>
      </c>
      <c r="B174" t="s">
        <v>324</v>
      </c>
      <c r="C174">
        <v>1303340</v>
      </c>
      <c r="D174" t="s">
        <v>88</v>
      </c>
      <c r="E174" t="s">
        <v>88</v>
      </c>
      <c r="F174" t="s">
        <v>321</v>
      </c>
      <c r="G174" t="s">
        <v>109</v>
      </c>
      <c r="H174">
        <v>25110</v>
      </c>
      <c r="I174" t="s">
        <v>61</v>
      </c>
      <c r="J174" t="s">
        <v>322</v>
      </c>
      <c r="K174" t="s">
        <v>63</v>
      </c>
      <c r="L174">
        <v>15</v>
      </c>
      <c r="N174" t="str">
        <f t="shared" si="16"/>
        <v>0</v>
      </c>
      <c r="O174">
        <v>15</v>
      </c>
      <c r="P174" t="s">
        <v>99</v>
      </c>
      <c r="Q174" t="s">
        <v>84</v>
      </c>
      <c r="R174" t="s">
        <v>84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 t="str">
        <f t="shared" si="14"/>
        <v>0230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87</v>
      </c>
      <c r="AK174" t="s">
        <v>61</v>
      </c>
      <c r="AL174" t="s">
        <v>61</v>
      </c>
      <c r="AM174" t="s">
        <v>61</v>
      </c>
      <c r="AN174" t="s">
        <v>73</v>
      </c>
      <c r="AO174" t="s">
        <v>74</v>
      </c>
      <c r="AP174" t="b">
        <v>0</v>
      </c>
      <c r="AQ174" t="b">
        <v>0</v>
      </c>
      <c r="AR174" t="s">
        <v>75</v>
      </c>
      <c r="AS174" t="b">
        <v>0</v>
      </c>
      <c r="AT174" t="s">
        <v>76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309</v>
      </c>
      <c r="B175" t="s">
        <v>325</v>
      </c>
      <c r="C175">
        <v>1303350</v>
      </c>
      <c r="D175" t="s">
        <v>88</v>
      </c>
      <c r="E175" t="s">
        <v>88</v>
      </c>
      <c r="F175" t="s">
        <v>321</v>
      </c>
      <c r="G175" t="s">
        <v>109</v>
      </c>
      <c r="H175">
        <v>25110</v>
      </c>
      <c r="I175" t="s">
        <v>61</v>
      </c>
      <c r="J175" t="s">
        <v>322</v>
      </c>
      <c r="K175" t="s">
        <v>63</v>
      </c>
      <c r="L175">
        <v>10</v>
      </c>
      <c r="N175" t="str">
        <f t="shared" si="16"/>
        <v>0</v>
      </c>
      <c r="O175">
        <v>10</v>
      </c>
      <c r="P175" t="s">
        <v>99</v>
      </c>
      <c r="Q175" t="s">
        <v>84</v>
      </c>
      <c r="R175" t="s">
        <v>84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 t="str">
        <f t="shared" si="14"/>
        <v>0230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87</v>
      </c>
      <c r="AK175" t="s">
        <v>61</v>
      </c>
      <c r="AL175" t="s">
        <v>61</v>
      </c>
      <c r="AM175" t="s">
        <v>61</v>
      </c>
      <c r="AN175" t="s">
        <v>73</v>
      </c>
      <c r="AO175" t="s">
        <v>74</v>
      </c>
      <c r="AP175" t="b">
        <v>0</v>
      </c>
      <c r="AQ175" t="b">
        <v>0</v>
      </c>
      <c r="AR175" t="s">
        <v>75</v>
      </c>
      <c r="AS175" t="b">
        <v>0</v>
      </c>
      <c r="AT175" t="s">
        <v>76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309</v>
      </c>
      <c r="B176" t="s">
        <v>326</v>
      </c>
      <c r="C176" t="str">
        <f>"0108310"</f>
        <v>0108310</v>
      </c>
      <c r="D176" t="s">
        <v>151</v>
      </c>
      <c r="E176" t="s">
        <v>151</v>
      </c>
      <c r="F176" t="s">
        <v>311</v>
      </c>
      <c r="G176" t="s">
        <v>109</v>
      </c>
      <c r="H176">
        <v>17706</v>
      </c>
      <c r="I176" t="s">
        <v>61</v>
      </c>
      <c r="J176" t="s">
        <v>312</v>
      </c>
      <c r="K176" t="s">
        <v>63</v>
      </c>
      <c r="L176">
        <v>32</v>
      </c>
      <c r="N176" t="str">
        <f t="shared" si="16"/>
        <v>0</v>
      </c>
      <c r="O176">
        <v>32</v>
      </c>
      <c r="P176" t="s">
        <v>99</v>
      </c>
      <c r="Q176" t="s">
        <v>65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 t="str">
        <f t="shared" si="14"/>
        <v>0230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73</v>
      </c>
      <c r="AO176" t="s">
        <v>74</v>
      </c>
      <c r="AP176" t="b">
        <v>0</v>
      </c>
      <c r="AQ176" t="b">
        <v>0</v>
      </c>
      <c r="AR176" t="s">
        <v>75</v>
      </c>
      <c r="AS176" t="b">
        <v>0</v>
      </c>
      <c r="AT176" t="s">
        <v>76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309</v>
      </c>
      <c r="B177" t="s">
        <v>327</v>
      </c>
      <c r="C177" t="str">
        <f>"0108320"</f>
        <v>0108320</v>
      </c>
      <c r="D177" t="s">
        <v>93</v>
      </c>
      <c r="E177" t="s">
        <v>93</v>
      </c>
      <c r="F177" t="s">
        <v>311</v>
      </c>
      <c r="G177" t="s">
        <v>109</v>
      </c>
      <c r="H177">
        <v>17706</v>
      </c>
      <c r="I177" t="s">
        <v>61</v>
      </c>
      <c r="J177" t="s">
        <v>312</v>
      </c>
      <c r="K177" t="s">
        <v>63</v>
      </c>
      <c r="L177">
        <v>8</v>
      </c>
      <c r="N177" t="str">
        <f t="shared" si="16"/>
        <v>0</v>
      </c>
      <c r="O177">
        <v>8</v>
      </c>
      <c r="P177" t="s">
        <v>99</v>
      </c>
      <c r="Q177" t="s">
        <v>65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 t="str">
        <f t="shared" si="14"/>
        <v>0230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73</v>
      </c>
      <c r="AO177" t="s">
        <v>74</v>
      </c>
      <c r="AP177" t="b">
        <v>0</v>
      </c>
      <c r="AQ177" t="b">
        <v>0</v>
      </c>
      <c r="AR177" t="s">
        <v>75</v>
      </c>
      <c r="AS177" t="b">
        <v>0</v>
      </c>
      <c r="AT177" t="s">
        <v>76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309</v>
      </c>
      <c r="B178" t="s">
        <v>328</v>
      </c>
      <c r="C178" t="str">
        <f>"0400310"</f>
        <v>0400310</v>
      </c>
      <c r="D178" t="s">
        <v>126</v>
      </c>
      <c r="E178" t="s">
        <v>126</v>
      </c>
      <c r="F178" t="s">
        <v>329</v>
      </c>
      <c r="G178" t="s">
        <v>109</v>
      </c>
      <c r="H178" t="str">
        <f t="shared" ref="H178:H185" si="17">"01001"</f>
        <v>01001</v>
      </c>
      <c r="I178" t="s">
        <v>61</v>
      </c>
      <c r="J178" t="s">
        <v>330</v>
      </c>
      <c r="K178" t="s">
        <v>63</v>
      </c>
      <c r="L178">
        <v>45</v>
      </c>
      <c r="N178" t="str">
        <f t="shared" si="16"/>
        <v>0</v>
      </c>
      <c r="O178">
        <v>45</v>
      </c>
      <c r="P178" t="s">
        <v>99</v>
      </c>
      <c r="Q178" t="s">
        <v>65</v>
      </c>
      <c r="R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 t="str">
        <f t="shared" si="14"/>
        <v>0230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73</v>
      </c>
      <c r="AO178" t="s">
        <v>74</v>
      </c>
      <c r="AP178" t="b">
        <v>0</v>
      </c>
      <c r="AQ178" t="b">
        <v>0</v>
      </c>
      <c r="AR178" t="s">
        <v>75</v>
      </c>
      <c r="AS178" t="b">
        <v>0</v>
      </c>
      <c r="AT178" t="s">
        <v>76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309</v>
      </c>
      <c r="B179" t="s">
        <v>328</v>
      </c>
      <c r="C179" t="str">
        <f>"0400310"</f>
        <v>0400310</v>
      </c>
      <c r="D179" t="s">
        <v>101</v>
      </c>
      <c r="E179" t="s">
        <v>101</v>
      </c>
      <c r="F179" t="s">
        <v>329</v>
      </c>
      <c r="G179" t="s">
        <v>110</v>
      </c>
      <c r="H179" t="str">
        <f t="shared" si="17"/>
        <v>01001</v>
      </c>
      <c r="I179" t="s">
        <v>61</v>
      </c>
      <c r="J179" t="s">
        <v>330</v>
      </c>
      <c r="K179" t="s">
        <v>63</v>
      </c>
      <c r="L179">
        <v>45</v>
      </c>
      <c r="N179" t="str">
        <f t="shared" si="16"/>
        <v>0</v>
      </c>
      <c r="O179">
        <v>45</v>
      </c>
      <c r="P179" t="s">
        <v>99</v>
      </c>
      <c r="Q179" t="s">
        <v>65</v>
      </c>
      <c r="R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 t="str">
        <f t="shared" si="14"/>
        <v>0230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73</v>
      </c>
      <c r="AO179" t="s">
        <v>74</v>
      </c>
      <c r="AP179" t="b">
        <v>0</v>
      </c>
      <c r="AQ179" t="b">
        <v>0</v>
      </c>
      <c r="AR179" t="s">
        <v>75</v>
      </c>
      <c r="AS179" t="b">
        <v>0</v>
      </c>
      <c r="AT179" t="s">
        <v>76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309</v>
      </c>
      <c r="B180" t="s">
        <v>328</v>
      </c>
      <c r="C180" t="str">
        <f>"0400310"</f>
        <v>0400310</v>
      </c>
      <c r="D180" t="s">
        <v>151</v>
      </c>
      <c r="E180" t="s">
        <v>151</v>
      </c>
      <c r="F180" t="s">
        <v>329</v>
      </c>
      <c r="G180" t="s">
        <v>170</v>
      </c>
      <c r="H180" t="str">
        <f t="shared" si="17"/>
        <v>01001</v>
      </c>
      <c r="I180" t="s">
        <v>61</v>
      </c>
      <c r="J180" t="s">
        <v>330</v>
      </c>
      <c r="K180" t="s">
        <v>63</v>
      </c>
      <c r="L180">
        <v>50</v>
      </c>
      <c r="N180" t="str">
        <f t="shared" si="16"/>
        <v>0</v>
      </c>
      <c r="O180">
        <v>50</v>
      </c>
      <c r="P180" t="s">
        <v>99</v>
      </c>
      <c r="Q180" t="s">
        <v>65</v>
      </c>
      <c r="R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 t="str">
        <f t="shared" si="14"/>
        <v>0230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73</v>
      </c>
      <c r="AO180" t="s">
        <v>74</v>
      </c>
      <c r="AP180" t="b">
        <v>0</v>
      </c>
      <c r="AQ180" t="b">
        <v>0</v>
      </c>
      <c r="AR180" t="s">
        <v>75</v>
      </c>
      <c r="AS180" t="b">
        <v>0</v>
      </c>
      <c r="AT180" t="s">
        <v>76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309</v>
      </c>
      <c r="B181" t="s">
        <v>331</v>
      </c>
      <c r="C181" t="str">
        <f>"0400320"</f>
        <v>0400320</v>
      </c>
      <c r="D181" t="s">
        <v>93</v>
      </c>
      <c r="E181" t="s">
        <v>93</v>
      </c>
      <c r="F181" t="s">
        <v>329</v>
      </c>
      <c r="G181" t="s">
        <v>110</v>
      </c>
      <c r="H181" t="str">
        <f t="shared" si="17"/>
        <v>01001</v>
      </c>
      <c r="I181" t="s">
        <v>61</v>
      </c>
      <c r="J181" t="s">
        <v>330</v>
      </c>
      <c r="K181" t="s">
        <v>63</v>
      </c>
      <c r="L181">
        <v>45</v>
      </c>
      <c r="N181" t="str">
        <f t="shared" si="16"/>
        <v>0</v>
      </c>
      <c r="O181">
        <v>45</v>
      </c>
      <c r="P181" t="s">
        <v>99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 t="str">
        <f t="shared" si="14"/>
        <v>0230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73</v>
      </c>
      <c r="AO181" t="s">
        <v>74</v>
      </c>
      <c r="AP181" t="b">
        <v>0</v>
      </c>
      <c r="AQ181" t="b">
        <v>0</v>
      </c>
      <c r="AR181" t="s">
        <v>75</v>
      </c>
      <c r="AS181" t="b">
        <v>0</v>
      </c>
      <c r="AT181" t="s">
        <v>76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309</v>
      </c>
      <c r="B182" t="s">
        <v>332</v>
      </c>
      <c r="C182" t="str">
        <f>"0400330"</f>
        <v>0400330</v>
      </c>
      <c r="D182" t="s">
        <v>115</v>
      </c>
      <c r="E182" t="s">
        <v>115</v>
      </c>
      <c r="F182" t="s">
        <v>329</v>
      </c>
      <c r="G182" t="s">
        <v>109</v>
      </c>
      <c r="H182" t="str">
        <f t="shared" si="17"/>
        <v>01001</v>
      </c>
      <c r="I182" t="s">
        <v>61</v>
      </c>
      <c r="J182" t="s">
        <v>330</v>
      </c>
      <c r="K182" t="s">
        <v>63</v>
      </c>
      <c r="L182">
        <v>30</v>
      </c>
      <c r="N182" t="str">
        <f t="shared" si="16"/>
        <v>0</v>
      </c>
      <c r="O182">
        <v>30</v>
      </c>
      <c r="P182" t="s">
        <v>99</v>
      </c>
      <c r="Q182" t="s">
        <v>84</v>
      </c>
      <c r="R182" t="s">
        <v>84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 t="str">
        <f t="shared" si="14"/>
        <v>0230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87</v>
      </c>
      <c r="AK182" t="s">
        <v>61</v>
      </c>
      <c r="AL182" t="s">
        <v>61</v>
      </c>
      <c r="AM182" t="s">
        <v>61</v>
      </c>
      <c r="AN182" t="s">
        <v>73</v>
      </c>
      <c r="AO182" t="s">
        <v>74</v>
      </c>
      <c r="AP182" t="b">
        <v>0</v>
      </c>
      <c r="AQ182" t="b">
        <v>0</v>
      </c>
      <c r="AR182" t="s">
        <v>75</v>
      </c>
      <c r="AS182" t="b">
        <v>0</v>
      </c>
      <c r="AT182" t="s">
        <v>76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309</v>
      </c>
      <c r="B183" t="s">
        <v>333</v>
      </c>
      <c r="C183" t="str">
        <f>"0400340"</f>
        <v>0400340</v>
      </c>
      <c r="D183" t="s">
        <v>115</v>
      </c>
      <c r="E183" t="s">
        <v>115</v>
      </c>
      <c r="F183" t="s">
        <v>329</v>
      </c>
      <c r="G183" t="s">
        <v>109</v>
      </c>
      <c r="H183" t="str">
        <f t="shared" si="17"/>
        <v>01001</v>
      </c>
      <c r="I183" t="s">
        <v>61</v>
      </c>
      <c r="J183" t="s">
        <v>330</v>
      </c>
      <c r="K183" t="s">
        <v>63</v>
      </c>
      <c r="L183">
        <v>15</v>
      </c>
      <c r="N183" t="str">
        <f t="shared" si="16"/>
        <v>0</v>
      </c>
      <c r="O183">
        <v>15</v>
      </c>
      <c r="P183" t="s">
        <v>99</v>
      </c>
      <c r="Q183" t="s">
        <v>84</v>
      </c>
      <c r="R183" t="s">
        <v>84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 t="str">
        <f t="shared" si="14"/>
        <v>0230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87</v>
      </c>
      <c r="AK183" t="s">
        <v>61</v>
      </c>
      <c r="AL183" t="s">
        <v>61</v>
      </c>
      <c r="AM183" t="s">
        <v>61</v>
      </c>
      <c r="AN183" t="s">
        <v>73</v>
      </c>
      <c r="AO183" t="s">
        <v>74</v>
      </c>
      <c r="AP183" t="b">
        <v>0</v>
      </c>
      <c r="AQ183" t="b">
        <v>0</v>
      </c>
      <c r="AR183" t="s">
        <v>75</v>
      </c>
      <c r="AS183" t="b">
        <v>0</v>
      </c>
      <c r="AT183" t="s">
        <v>76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309</v>
      </c>
      <c r="B184" t="s">
        <v>334</v>
      </c>
      <c r="C184" t="str">
        <f>"0400410"</f>
        <v>0400410</v>
      </c>
      <c r="D184" t="s">
        <v>88</v>
      </c>
      <c r="E184" t="s">
        <v>88</v>
      </c>
      <c r="F184" t="s">
        <v>329</v>
      </c>
      <c r="G184" t="s">
        <v>109</v>
      </c>
      <c r="H184" t="str">
        <f t="shared" si="17"/>
        <v>01001</v>
      </c>
      <c r="I184" t="s">
        <v>61</v>
      </c>
      <c r="J184" t="s">
        <v>330</v>
      </c>
      <c r="K184" t="s">
        <v>63</v>
      </c>
      <c r="L184">
        <v>40</v>
      </c>
      <c r="N184" t="str">
        <f t="shared" si="16"/>
        <v>0</v>
      </c>
      <c r="O184">
        <v>40</v>
      </c>
      <c r="P184" t="s">
        <v>99</v>
      </c>
      <c r="Q184" t="s">
        <v>65</v>
      </c>
      <c r="R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 t="str">
        <f t="shared" si="14"/>
        <v>0230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73</v>
      </c>
      <c r="AO184" t="s">
        <v>74</v>
      </c>
      <c r="AP184" t="b">
        <v>0</v>
      </c>
      <c r="AQ184" t="b">
        <v>0</v>
      </c>
      <c r="AR184" t="s">
        <v>75</v>
      </c>
      <c r="AS184" t="b">
        <v>0</v>
      </c>
      <c r="AT184" t="s">
        <v>76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309</v>
      </c>
      <c r="B185" t="s">
        <v>335</v>
      </c>
      <c r="C185" t="str">
        <f>"0400420"</f>
        <v>0400420</v>
      </c>
      <c r="D185" t="s">
        <v>88</v>
      </c>
      <c r="E185" t="s">
        <v>88</v>
      </c>
      <c r="F185" t="s">
        <v>329</v>
      </c>
      <c r="G185" t="s">
        <v>109</v>
      </c>
      <c r="H185" t="str">
        <f t="shared" si="17"/>
        <v>01001</v>
      </c>
      <c r="I185" t="s">
        <v>61</v>
      </c>
      <c r="J185" t="s">
        <v>330</v>
      </c>
      <c r="K185" t="s">
        <v>63</v>
      </c>
      <c r="L185">
        <v>20</v>
      </c>
      <c r="N185" t="str">
        <f t="shared" si="16"/>
        <v>0</v>
      </c>
      <c r="O185">
        <v>20</v>
      </c>
      <c r="P185" t="s">
        <v>99</v>
      </c>
      <c r="Q185" t="s">
        <v>65</v>
      </c>
      <c r="R185" t="s">
        <v>65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 t="str">
        <f t="shared" si="14"/>
        <v>0230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73</v>
      </c>
      <c r="AO185" t="s">
        <v>74</v>
      </c>
      <c r="AP185" t="b">
        <v>0</v>
      </c>
      <c r="AQ185" t="b">
        <v>0</v>
      </c>
      <c r="AR185" t="s">
        <v>75</v>
      </c>
      <c r="AS185" t="b">
        <v>0</v>
      </c>
      <c r="AT185" t="s">
        <v>76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309</v>
      </c>
      <c r="B186" t="s">
        <v>336</v>
      </c>
      <c r="C186">
        <v>1305300</v>
      </c>
      <c r="D186" t="s">
        <v>126</v>
      </c>
      <c r="E186" t="s">
        <v>126</v>
      </c>
      <c r="F186" t="s">
        <v>337</v>
      </c>
      <c r="G186" t="s">
        <v>109</v>
      </c>
      <c r="I186" t="s">
        <v>61</v>
      </c>
      <c r="J186" t="s">
        <v>338</v>
      </c>
      <c r="K186" t="s">
        <v>63</v>
      </c>
      <c r="L186">
        <v>30</v>
      </c>
      <c r="N186" t="str">
        <f t="shared" si="16"/>
        <v>0</v>
      </c>
      <c r="O186">
        <v>30</v>
      </c>
      <c r="P186" t="s">
        <v>64</v>
      </c>
      <c r="Q186" t="s">
        <v>65</v>
      </c>
      <c r="R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 t="str">
        <f t="shared" si="14"/>
        <v>0230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131</v>
      </c>
      <c r="AO186" t="s">
        <v>339</v>
      </c>
      <c r="AP186" t="b">
        <v>0</v>
      </c>
      <c r="AQ186" t="b">
        <v>0</v>
      </c>
      <c r="AR186" t="s">
        <v>75</v>
      </c>
      <c r="AS186" t="b">
        <v>0</v>
      </c>
      <c r="AT186" t="s">
        <v>76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340</v>
      </c>
      <c r="B187" t="s">
        <v>341</v>
      </c>
      <c r="C187" t="str">
        <f>"0711330"</f>
        <v>0711330</v>
      </c>
      <c r="D187" t="s">
        <v>126</v>
      </c>
      <c r="E187" t="s">
        <v>126</v>
      </c>
      <c r="F187" t="s">
        <v>342</v>
      </c>
      <c r="G187" t="s">
        <v>109</v>
      </c>
      <c r="H187">
        <v>11001</v>
      </c>
      <c r="I187" t="s">
        <v>61</v>
      </c>
      <c r="J187" t="s">
        <v>343</v>
      </c>
      <c r="K187" t="s">
        <v>63</v>
      </c>
      <c r="L187">
        <v>15</v>
      </c>
      <c r="N187" t="str">
        <f t="shared" si="16"/>
        <v>0</v>
      </c>
      <c r="O187">
        <v>15</v>
      </c>
      <c r="P187" t="s">
        <v>99</v>
      </c>
      <c r="Q187" t="s">
        <v>84</v>
      </c>
      <c r="R187" t="s">
        <v>84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 t="str">
        <f t="shared" si="14"/>
        <v>0230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87</v>
      </c>
      <c r="AK187" t="s">
        <v>61</v>
      </c>
      <c r="AL187" t="s">
        <v>61</v>
      </c>
      <c r="AM187" t="s">
        <v>61</v>
      </c>
      <c r="AN187" t="s">
        <v>131</v>
      </c>
      <c r="AO187" t="s">
        <v>339</v>
      </c>
      <c r="AP187" t="b">
        <v>0</v>
      </c>
      <c r="AQ187" t="b">
        <v>0</v>
      </c>
      <c r="AR187" t="s">
        <v>75</v>
      </c>
      <c r="AS187" t="b">
        <v>0</v>
      </c>
      <c r="AT187" t="s">
        <v>76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340</v>
      </c>
      <c r="B188" t="s">
        <v>344</v>
      </c>
      <c r="C188" t="str">
        <f>"0708400"</f>
        <v>0708400</v>
      </c>
      <c r="D188" t="s">
        <v>79</v>
      </c>
      <c r="E188" t="s">
        <v>79</v>
      </c>
      <c r="F188" t="s">
        <v>345</v>
      </c>
      <c r="G188" t="s">
        <v>109</v>
      </c>
      <c r="H188" t="str">
        <f>"02235"</f>
        <v>02235</v>
      </c>
      <c r="I188" t="s">
        <v>61</v>
      </c>
      <c r="J188" t="s">
        <v>346</v>
      </c>
      <c r="K188" t="s">
        <v>63</v>
      </c>
      <c r="L188">
        <v>35</v>
      </c>
      <c r="N188" t="str">
        <f t="shared" si="16"/>
        <v>0</v>
      </c>
      <c r="O188">
        <v>35</v>
      </c>
      <c r="P188" t="s">
        <v>99</v>
      </c>
      <c r="Q188" t="s">
        <v>84</v>
      </c>
      <c r="R188" t="s">
        <v>84</v>
      </c>
      <c r="S188" t="s">
        <v>66</v>
      </c>
      <c r="T188" t="s">
        <v>67</v>
      </c>
      <c r="U188" t="s">
        <v>68</v>
      </c>
      <c r="V188" t="s">
        <v>68</v>
      </c>
      <c r="W188" t="s">
        <v>347</v>
      </c>
      <c r="X188" t="b">
        <v>1</v>
      </c>
      <c r="Y188" t="b">
        <v>1</v>
      </c>
      <c r="Z188" t="b">
        <v>1</v>
      </c>
      <c r="AA188">
        <v>103</v>
      </c>
      <c r="AB188" t="str">
        <f t="shared" si="14"/>
        <v>0230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73</v>
      </c>
      <c r="AO188" t="s">
        <v>74</v>
      </c>
      <c r="AP188" t="b">
        <v>0</v>
      </c>
      <c r="AQ188" t="b">
        <v>0</v>
      </c>
      <c r="AR188" t="s">
        <v>75</v>
      </c>
      <c r="AS188" t="b">
        <v>0</v>
      </c>
      <c r="AT188" t="s">
        <v>76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340</v>
      </c>
      <c r="B189" t="s">
        <v>348</v>
      </c>
      <c r="C189" t="str">
        <f>"0711300"</f>
        <v>0711300</v>
      </c>
      <c r="D189" t="s">
        <v>93</v>
      </c>
      <c r="E189" t="s">
        <v>93</v>
      </c>
      <c r="F189" t="s">
        <v>342</v>
      </c>
      <c r="G189" t="s">
        <v>109</v>
      </c>
      <c r="H189">
        <v>11001</v>
      </c>
      <c r="I189" t="s">
        <v>61</v>
      </c>
      <c r="J189" t="s">
        <v>343</v>
      </c>
      <c r="K189" t="s">
        <v>63</v>
      </c>
      <c r="L189">
        <v>40</v>
      </c>
      <c r="N189" t="str">
        <f t="shared" si="16"/>
        <v>0</v>
      </c>
      <c r="O189">
        <v>40</v>
      </c>
      <c r="P189" t="s">
        <v>99</v>
      </c>
      <c r="Q189" t="s">
        <v>65</v>
      </c>
      <c r="R189" t="s">
        <v>65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 t="str">
        <f t="shared" si="14"/>
        <v>0230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61</v>
      </c>
      <c r="AK189" t="s">
        <v>61</v>
      </c>
      <c r="AL189" t="s">
        <v>61</v>
      </c>
      <c r="AM189" t="s">
        <v>61</v>
      </c>
      <c r="AN189" t="s">
        <v>131</v>
      </c>
      <c r="AO189" t="s">
        <v>339</v>
      </c>
      <c r="AP189" t="b">
        <v>0</v>
      </c>
      <c r="AQ189" t="b">
        <v>0</v>
      </c>
      <c r="AR189" t="s">
        <v>75</v>
      </c>
      <c r="AS189" t="b">
        <v>0</v>
      </c>
      <c r="AT189" t="s">
        <v>76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340</v>
      </c>
      <c r="B190" t="s">
        <v>348</v>
      </c>
      <c r="C190" t="str">
        <f>"0711300"</f>
        <v>0711300</v>
      </c>
      <c r="D190" t="s">
        <v>101</v>
      </c>
      <c r="E190" t="s">
        <v>101</v>
      </c>
      <c r="F190" t="s">
        <v>342</v>
      </c>
      <c r="G190" t="s">
        <v>110</v>
      </c>
      <c r="H190">
        <v>11001</v>
      </c>
      <c r="I190" t="s">
        <v>61</v>
      </c>
      <c r="J190" t="s">
        <v>343</v>
      </c>
      <c r="K190" t="s">
        <v>63</v>
      </c>
      <c r="L190">
        <v>42</v>
      </c>
      <c r="N190" t="str">
        <f t="shared" si="16"/>
        <v>0</v>
      </c>
      <c r="O190">
        <v>42</v>
      </c>
      <c r="P190" t="s">
        <v>99</v>
      </c>
      <c r="Q190" t="s">
        <v>65</v>
      </c>
      <c r="R190" t="s">
        <v>65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 t="str">
        <f t="shared" si="14"/>
        <v>0230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131</v>
      </c>
      <c r="AO190" t="s">
        <v>339</v>
      </c>
      <c r="AP190" t="b">
        <v>0</v>
      </c>
      <c r="AQ190" t="b">
        <v>0</v>
      </c>
      <c r="AR190" t="s">
        <v>75</v>
      </c>
      <c r="AS190" t="b">
        <v>0</v>
      </c>
      <c r="AT190" t="s">
        <v>76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340</v>
      </c>
      <c r="B191" t="s">
        <v>349</v>
      </c>
      <c r="C191" t="str">
        <f>"0711310"</f>
        <v>0711310</v>
      </c>
      <c r="D191" t="s">
        <v>115</v>
      </c>
      <c r="E191" t="s">
        <v>115</v>
      </c>
      <c r="F191" t="s">
        <v>342</v>
      </c>
      <c r="G191" t="s">
        <v>109</v>
      </c>
      <c r="H191">
        <v>11001</v>
      </c>
      <c r="I191" t="s">
        <v>61</v>
      </c>
      <c r="J191" t="s">
        <v>343</v>
      </c>
      <c r="K191" t="s">
        <v>63</v>
      </c>
      <c r="L191">
        <v>35</v>
      </c>
      <c r="N191">
        <v>1</v>
      </c>
      <c r="O191">
        <v>34</v>
      </c>
      <c r="P191" t="s">
        <v>99</v>
      </c>
      <c r="Q191" t="s">
        <v>65</v>
      </c>
      <c r="R191" t="s">
        <v>65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 t="str">
        <f t="shared" si="14"/>
        <v>0230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131</v>
      </c>
      <c r="AO191" t="s">
        <v>339</v>
      </c>
      <c r="AP191" t="b">
        <v>0</v>
      </c>
      <c r="AQ191" t="b">
        <v>0</v>
      </c>
      <c r="AR191" t="s">
        <v>75</v>
      </c>
      <c r="AS191" t="b">
        <v>0</v>
      </c>
      <c r="AT191" t="s">
        <v>76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340</v>
      </c>
      <c r="B192" t="s">
        <v>350</v>
      </c>
      <c r="C192" t="str">
        <f>"0711320"</f>
        <v>0711320</v>
      </c>
      <c r="D192" t="s">
        <v>126</v>
      </c>
      <c r="E192" t="s">
        <v>126</v>
      </c>
      <c r="F192" t="s">
        <v>342</v>
      </c>
      <c r="G192" t="s">
        <v>109</v>
      </c>
      <c r="H192">
        <v>11001</v>
      </c>
      <c r="I192" t="s">
        <v>61</v>
      </c>
      <c r="J192" t="s">
        <v>343</v>
      </c>
      <c r="K192" t="s">
        <v>63</v>
      </c>
      <c r="L192">
        <v>20</v>
      </c>
      <c r="N192" t="str">
        <f>"0"</f>
        <v>0</v>
      </c>
      <c r="O192">
        <v>20</v>
      </c>
      <c r="P192" t="s">
        <v>99</v>
      </c>
      <c r="Q192" t="s">
        <v>84</v>
      </c>
      <c r="R192" t="s">
        <v>85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 t="str">
        <f t="shared" si="14"/>
        <v>0230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87</v>
      </c>
      <c r="AK192" t="s">
        <v>61</v>
      </c>
      <c r="AL192" t="s">
        <v>61</v>
      </c>
      <c r="AM192" t="s">
        <v>61</v>
      </c>
      <c r="AN192" t="s">
        <v>131</v>
      </c>
      <c r="AO192" t="s">
        <v>339</v>
      </c>
      <c r="AP192" t="b">
        <v>0</v>
      </c>
      <c r="AQ192" t="b">
        <v>0</v>
      </c>
      <c r="AR192" t="s">
        <v>75</v>
      </c>
      <c r="AS192" t="b">
        <v>0</v>
      </c>
      <c r="AT192" t="s">
        <v>76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340</v>
      </c>
      <c r="B193" t="s">
        <v>351</v>
      </c>
      <c r="C193" t="str">
        <f t="shared" ref="C193:C200" si="18">"0708340"</f>
        <v>0708340</v>
      </c>
      <c r="D193" t="s">
        <v>126</v>
      </c>
      <c r="E193" t="s">
        <v>126</v>
      </c>
      <c r="F193" t="s">
        <v>352</v>
      </c>
      <c r="G193" t="s">
        <v>109</v>
      </c>
      <c r="I193" t="s">
        <v>61</v>
      </c>
      <c r="J193" t="s">
        <v>353</v>
      </c>
      <c r="K193" t="s">
        <v>63</v>
      </c>
      <c r="L193">
        <v>35</v>
      </c>
      <c r="N193" t="str">
        <f>"0"</f>
        <v>0</v>
      </c>
      <c r="O193">
        <v>35</v>
      </c>
      <c r="P193" t="s">
        <v>99</v>
      </c>
      <c r="Q193" t="s">
        <v>65</v>
      </c>
      <c r="R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103</v>
      </c>
      <c r="AB193" t="str">
        <f t="shared" si="14"/>
        <v>0230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73</v>
      </c>
      <c r="AO193" t="s">
        <v>74</v>
      </c>
      <c r="AP193" t="b">
        <v>0</v>
      </c>
      <c r="AQ193" t="b">
        <v>0</v>
      </c>
      <c r="AR193" t="s">
        <v>75</v>
      </c>
      <c r="AS193" t="b">
        <v>0</v>
      </c>
      <c r="AT193" t="s">
        <v>76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340</v>
      </c>
      <c r="B194" t="s">
        <v>351</v>
      </c>
      <c r="C194" t="str">
        <f t="shared" si="18"/>
        <v>0708340</v>
      </c>
      <c r="D194" t="s">
        <v>93</v>
      </c>
      <c r="E194" t="s">
        <v>93</v>
      </c>
      <c r="F194" t="s">
        <v>345</v>
      </c>
      <c r="G194" t="s">
        <v>110</v>
      </c>
      <c r="H194" t="str">
        <f>"02235"</f>
        <v>02235</v>
      </c>
      <c r="I194" t="s">
        <v>61</v>
      </c>
      <c r="J194" t="s">
        <v>346</v>
      </c>
      <c r="K194" t="s">
        <v>63</v>
      </c>
      <c r="L194">
        <v>35</v>
      </c>
      <c r="N194" t="str">
        <f>"0"</f>
        <v>0</v>
      </c>
      <c r="O194">
        <v>35</v>
      </c>
      <c r="P194" t="s">
        <v>99</v>
      </c>
      <c r="Q194" t="s">
        <v>65</v>
      </c>
      <c r="R194" t="s">
        <v>65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1</v>
      </c>
      <c r="Z194" t="b">
        <v>1</v>
      </c>
      <c r="AA194">
        <v>103</v>
      </c>
      <c r="AB194" t="str">
        <f t="shared" si="14"/>
        <v>0230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73</v>
      </c>
      <c r="AO194" t="s">
        <v>74</v>
      </c>
      <c r="AP194" t="b">
        <v>0</v>
      </c>
      <c r="AQ194" t="b">
        <v>0</v>
      </c>
      <c r="AR194" t="s">
        <v>75</v>
      </c>
      <c r="AS194" t="b">
        <v>0</v>
      </c>
      <c r="AT194" t="s">
        <v>76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340</v>
      </c>
      <c r="B195" t="s">
        <v>351</v>
      </c>
      <c r="C195" t="str">
        <f t="shared" si="18"/>
        <v>0708340</v>
      </c>
      <c r="D195" t="s">
        <v>115</v>
      </c>
      <c r="E195" t="s">
        <v>115</v>
      </c>
      <c r="F195" t="s">
        <v>352</v>
      </c>
      <c r="G195" t="s">
        <v>170</v>
      </c>
      <c r="I195" t="s">
        <v>61</v>
      </c>
      <c r="J195" t="s">
        <v>353</v>
      </c>
      <c r="K195" t="s">
        <v>63</v>
      </c>
      <c r="L195">
        <v>35</v>
      </c>
      <c r="N195" t="str">
        <f>"0"</f>
        <v>0</v>
      </c>
      <c r="O195">
        <v>35</v>
      </c>
      <c r="P195" t="s">
        <v>99</v>
      </c>
      <c r="Q195" t="s">
        <v>65</v>
      </c>
      <c r="R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 t="str">
        <f t="shared" si="14"/>
        <v>0230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73</v>
      </c>
      <c r="AO195" t="s">
        <v>74</v>
      </c>
      <c r="AP195" t="b">
        <v>0</v>
      </c>
      <c r="AQ195" t="b">
        <v>0</v>
      </c>
      <c r="AR195" t="s">
        <v>75</v>
      </c>
      <c r="AS195" t="b">
        <v>0</v>
      </c>
      <c r="AT195" t="s">
        <v>76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340</v>
      </c>
      <c r="B196" t="s">
        <v>351</v>
      </c>
      <c r="C196" t="str">
        <f t="shared" si="18"/>
        <v>0708340</v>
      </c>
      <c r="D196" t="s">
        <v>88</v>
      </c>
      <c r="E196" t="s">
        <v>88</v>
      </c>
      <c r="F196" t="s">
        <v>352</v>
      </c>
      <c r="G196" t="s">
        <v>171</v>
      </c>
      <c r="I196" t="s">
        <v>61</v>
      </c>
      <c r="J196" t="s">
        <v>353</v>
      </c>
      <c r="K196" t="s">
        <v>63</v>
      </c>
      <c r="L196">
        <v>35</v>
      </c>
      <c r="N196" t="str">
        <f>"0"</f>
        <v>0</v>
      </c>
      <c r="O196">
        <v>35</v>
      </c>
      <c r="P196" t="s">
        <v>99</v>
      </c>
      <c r="Q196" t="s">
        <v>65</v>
      </c>
      <c r="R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 t="str">
        <f t="shared" si="14"/>
        <v>0230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73</v>
      </c>
      <c r="AO196" t="s">
        <v>74</v>
      </c>
      <c r="AP196" t="b">
        <v>0</v>
      </c>
      <c r="AQ196" t="b">
        <v>0</v>
      </c>
      <c r="AR196" t="s">
        <v>75</v>
      </c>
      <c r="AS196" t="b">
        <v>0</v>
      </c>
      <c r="AT196" t="s">
        <v>76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340</v>
      </c>
      <c r="B197" t="s">
        <v>351</v>
      </c>
      <c r="C197" t="str">
        <f t="shared" si="18"/>
        <v>0708340</v>
      </c>
      <c r="D197" t="s">
        <v>101</v>
      </c>
      <c r="E197" t="s">
        <v>101</v>
      </c>
      <c r="F197" t="s">
        <v>352</v>
      </c>
      <c r="G197" t="s">
        <v>172</v>
      </c>
      <c r="I197" t="s">
        <v>61</v>
      </c>
      <c r="J197" t="s">
        <v>353</v>
      </c>
      <c r="K197" t="s">
        <v>63</v>
      </c>
      <c r="L197">
        <v>35</v>
      </c>
      <c r="M197" t="str">
        <f>"0"</f>
        <v>0</v>
      </c>
      <c r="N197">
        <v>1</v>
      </c>
      <c r="O197">
        <v>34</v>
      </c>
      <c r="P197" t="s">
        <v>99</v>
      </c>
      <c r="Q197" t="s">
        <v>65</v>
      </c>
      <c r="R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 t="str">
        <f t="shared" si="14"/>
        <v>0230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73</v>
      </c>
      <c r="AO197" t="s">
        <v>74</v>
      </c>
      <c r="AP197" t="b">
        <v>0</v>
      </c>
      <c r="AQ197" t="b">
        <v>0</v>
      </c>
      <c r="AR197" t="s">
        <v>75</v>
      </c>
      <c r="AS197" t="b">
        <v>0</v>
      </c>
      <c r="AT197" t="s">
        <v>76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340</v>
      </c>
      <c r="B198" t="s">
        <v>351</v>
      </c>
      <c r="C198" t="str">
        <f t="shared" si="18"/>
        <v>0708340</v>
      </c>
      <c r="D198" t="s">
        <v>151</v>
      </c>
      <c r="E198" t="s">
        <v>151</v>
      </c>
      <c r="F198" t="s">
        <v>352</v>
      </c>
      <c r="G198" t="s">
        <v>354</v>
      </c>
      <c r="I198" t="s">
        <v>61</v>
      </c>
      <c r="J198" t="s">
        <v>353</v>
      </c>
      <c r="K198" t="s">
        <v>63</v>
      </c>
      <c r="L198">
        <v>35</v>
      </c>
      <c r="N198" t="str">
        <f t="shared" ref="N198:N206" si="19">"0"</f>
        <v>0</v>
      </c>
      <c r="O198">
        <v>35</v>
      </c>
      <c r="P198" t="s">
        <v>99</v>
      </c>
      <c r="Q198" t="s">
        <v>65</v>
      </c>
      <c r="R198" t="s">
        <v>65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 t="str">
        <f t="shared" si="14"/>
        <v>0230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61</v>
      </c>
      <c r="AK198" t="s">
        <v>61</v>
      </c>
      <c r="AL198" t="s">
        <v>61</v>
      </c>
      <c r="AM198" t="s">
        <v>61</v>
      </c>
      <c r="AN198" t="s">
        <v>73</v>
      </c>
      <c r="AO198" t="s">
        <v>74</v>
      </c>
      <c r="AP198" t="b">
        <v>0</v>
      </c>
      <c r="AQ198" t="b">
        <v>0</v>
      </c>
      <c r="AR198" t="s">
        <v>75</v>
      </c>
      <c r="AS198" t="b">
        <v>0</v>
      </c>
      <c r="AT198" t="s">
        <v>76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340</v>
      </c>
      <c r="B199" t="s">
        <v>351</v>
      </c>
      <c r="C199" t="str">
        <f t="shared" si="18"/>
        <v>0708340</v>
      </c>
      <c r="D199" t="s">
        <v>101</v>
      </c>
      <c r="E199" t="s">
        <v>101</v>
      </c>
      <c r="F199" t="s">
        <v>345</v>
      </c>
      <c r="G199" t="s">
        <v>355</v>
      </c>
      <c r="H199" t="str">
        <f>"02235"</f>
        <v>02235</v>
      </c>
      <c r="I199" t="s">
        <v>61</v>
      </c>
      <c r="J199" t="s">
        <v>346</v>
      </c>
      <c r="K199" t="s">
        <v>63</v>
      </c>
      <c r="L199">
        <v>35</v>
      </c>
      <c r="M199" t="str">
        <f>"0"</f>
        <v>0</v>
      </c>
      <c r="N199" t="str">
        <f t="shared" si="19"/>
        <v>0</v>
      </c>
      <c r="O199">
        <v>35</v>
      </c>
      <c r="P199" t="s">
        <v>99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 t="str">
        <f t="shared" si="14"/>
        <v>0230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73</v>
      </c>
      <c r="AO199" t="s">
        <v>74</v>
      </c>
      <c r="AP199" t="b">
        <v>0</v>
      </c>
      <c r="AQ199" t="b">
        <v>0</v>
      </c>
      <c r="AR199" t="s">
        <v>75</v>
      </c>
      <c r="AS199" t="b">
        <v>0</v>
      </c>
      <c r="AT199" t="s">
        <v>76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340</v>
      </c>
      <c r="B200" t="s">
        <v>351</v>
      </c>
      <c r="C200" t="str">
        <f t="shared" si="18"/>
        <v>0708340</v>
      </c>
      <c r="D200" t="s">
        <v>115</v>
      </c>
      <c r="E200" t="s">
        <v>115</v>
      </c>
      <c r="F200" t="s">
        <v>345</v>
      </c>
      <c r="G200" t="s">
        <v>356</v>
      </c>
      <c r="H200" t="str">
        <f>"02235"</f>
        <v>02235</v>
      </c>
      <c r="I200" t="s">
        <v>61</v>
      </c>
      <c r="J200" t="s">
        <v>346</v>
      </c>
      <c r="K200" t="s">
        <v>63</v>
      </c>
      <c r="L200">
        <v>35</v>
      </c>
      <c r="N200" t="str">
        <f t="shared" si="19"/>
        <v>0</v>
      </c>
      <c r="O200">
        <v>35</v>
      </c>
      <c r="P200" t="s">
        <v>99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103</v>
      </c>
      <c r="AB200" t="str">
        <f t="shared" si="14"/>
        <v>0230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73</v>
      </c>
      <c r="AO200" t="s">
        <v>74</v>
      </c>
      <c r="AP200" t="b">
        <v>0</v>
      </c>
      <c r="AQ200" t="b">
        <v>0</v>
      </c>
      <c r="AR200" t="s">
        <v>75</v>
      </c>
      <c r="AS200" t="b">
        <v>0</v>
      </c>
      <c r="AT200" t="s">
        <v>76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340</v>
      </c>
      <c r="B201" t="s">
        <v>357</v>
      </c>
      <c r="C201" t="str">
        <f t="shared" ref="C201:C207" si="20">"0708350"</f>
        <v>0708350</v>
      </c>
      <c r="D201" t="s">
        <v>126</v>
      </c>
      <c r="E201" t="s">
        <v>126</v>
      </c>
      <c r="F201" t="s">
        <v>345</v>
      </c>
      <c r="G201" t="s">
        <v>109</v>
      </c>
      <c r="H201" t="str">
        <f>"02235"</f>
        <v>02235</v>
      </c>
      <c r="I201" t="s">
        <v>61</v>
      </c>
      <c r="J201" t="s">
        <v>346</v>
      </c>
      <c r="K201" t="s">
        <v>63</v>
      </c>
      <c r="L201">
        <v>35</v>
      </c>
      <c r="N201" t="str">
        <f t="shared" si="19"/>
        <v>0</v>
      </c>
      <c r="O201">
        <v>35</v>
      </c>
      <c r="P201" t="s">
        <v>99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 t="str">
        <f t="shared" si="14"/>
        <v>0230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73</v>
      </c>
      <c r="AO201" t="s">
        <v>74</v>
      </c>
      <c r="AP201" t="b">
        <v>0</v>
      </c>
      <c r="AQ201" t="b">
        <v>0</v>
      </c>
      <c r="AR201" t="s">
        <v>75</v>
      </c>
      <c r="AS201" t="b">
        <v>0</v>
      </c>
      <c r="AT201" t="s">
        <v>76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340</v>
      </c>
      <c r="B202" t="s">
        <v>357</v>
      </c>
      <c r="C202" t="str">
        <f t="shared" si="20"/>
        <v>0708350</v>
      </c>
      <c r="D202" t="s">
        <v>93</v>
      </c>
      <c r="E202" t="s">
        <v>93</v>
      </c>
      <c r="F202" t="s">
        <v>358</v>
      </c>
      <c r="G202" t="s">
        <v>110</v>
      </c>
      <c r="H202" t="str">
        <f>"09001"</f>
        <v>09001</v>
      </c>
      <c r="I202" t="s">
        <v>61</v>
      </c>
      <c r="J202" t="s">
        <v>359</v>
      </c>
      <c r="K202" t="s">
        <v>63</v>
      </c>
      <c r="L202">
        <v>35</v>
      </c>
      <c r="M202" t="str">
        <f>"0"</f>
        <v>0</v>
      </c>
      <c r="N202" t="str">
        <f t="shared" si="19"/>
        <v>0</v>
      </c>
      <c r="O202">
        <v>35</v>
      </c>
      <c r="P202" t="s">
        <v>99</v>
      </c>
      <c r="Q202" t="s">
        <v>65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 t="str">
        <f t="shared" si="14"/>
        <v>0230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73</v>
      </c>
      <c r="AO202" t="s">
        <v>74</v>
      </c>
      <c r="AP202" t="b">
        <v>0</v>
      </c>
      <c r="AQ202" t="b">
        <v>0</v>
      </c>
      <c r="AR202" t="s">
        <v>75</v>
      </c>
      <c r="AS202" t="b">
        <v>0</v>
      </c>
      <c r="AT202" t="s">
        <v>76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340</v>
      </c>
      <c r="B203" t="s">
        <v>357</v>
      </c>
      <c r="C203" t="str">
        <f t="shared" si="20"/>
        <v>0708350</v>
      </c>
      <c r="D203" t="s">
        <v>115</v>
      </c>
      <c r="E203" t="s">
        <v>115</v>
      </c>
      <c r="F203" t="s">
        <v>358</v>
      </c>
      <c r="G203" t="s">
        <v>170</v>
      </c>
      <c r="H203" t="str">
        <f>"09001"</f>
        <v>09001</v>
      </c>
      <c r="I203" t="s">
        <v>61</v>
      </c>
      <c r="J203" t="s">
        <v>359</v>
      </c>
      <c r="K203" t="s">
        <v>63</v>
      </c>
      <c r="L203">
        <v>35</v>
      </c>
      <c r="N203" t="str">
        <f t="shared" si="19"/>
        <v>0</v>
      </c>
      <c r="O203">
        <v>35</v>
      </c>
      <c r="P203" t="s">
        <v>99</v>
      </c>
      <c r="Q203" t="s">
        <v>65</v>
      </c>
      <c r="R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 t="str">
        <f t="shared" si="14"/>
        <v>0230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73</v>
      </c>
      <c r="AO203" t="s">
        <v>74</v>
      </c>
      <c r="AP203" t="b">
        <v>0</v>
      </c>
      <c r="AQ203" t="b">
        <v>0</v>
      </c>
      <c r="AR203" t="s">
        <v>75</v>
      </c>
      <c r="AS203" t="b">
        <v>0</v>
      </c>
      <c r="AT203" t="s">
        <v>76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340</v>
      </c>
      <c r="B204" t="s">
        <v>357</v>
      </c>
      <c r="C204" t="str">
        <f t="shared" si="20"/>
        <v>0708350</v>
      </c>
      <c r="D204" t="s">
        <v>79</v>
      </c>
      <c r="E204" t="s">
        <v>79</v>
      </c>
      <c r="F204" t="s">
        <v>358</v>
      </c>
      <c r="G204" t="s">
        <v>171</v>
      </c>
      <c r="H204" t="str">
        <f>"09001"</f>
        <v>09001</v>
      </c>
      <c r="I204" t="s">
        <v>61</v>
      </c>
      <c r="J204" t="s">
        <v>359</v>
      </c>
      <c r="K204" t="s">
        <v>63</v>
      </c>
      <c r="L204">
        <v>35</v>
      </c>
      <c r="N204" t="str">
        <f t="shared" si="19"/>
        <v>0</v>
      </c>
      <c r="O204">
        <v>35</v>
      </c>
      <c r="P204" t="s">
        <v>99</v>
      </c>
      <c r="Q204" t="s">
        <v>65</v>
      </c>
      <c r="R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 t="str">
        <f t="shared" si="14"/>
        <v>0230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73</v>
      </c>
      <c r="AO204" t="s">
        <v>74</v>
      </c>
      <c r="AP204" t="b">
        <v>0</v>
      </c>
      <c r="AQ204" t="b">
        <v>0</v>
      </c>
      <c r="AR204" t="s">
        <v>75</v>
      </c>
      <c r="AS204" t="b">
        <v>0</v>
      </c>
      <c r="AT204" t="s">
        <v>76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340</v>
      </c>
      <c r="B205" t="s">
        <v>357</v>
      </c>
      <c r="C205" t="str">
        <f t="shared" si="20"/>
        <v>0708350</v>
      </c>
      <c r="D205" t="s">
        <v>88</v>
      </c>
      <c r="E205" t="s">
        <v>88</v>
      </c>
      <c r="F205" t="s">
        <v>345</v>
      </c>
      <c r="G205" t="s">
        <v>172</v>
      </c>
      <c r="H205" t="str">
        <f>"02235"</f>
        <v>02235</v>
      </c>
      <c r="I205" t="s">
        <v>61</v>
      </c>
      <c r="J205" t="s">
        <v>346</v>
      </c>
      <c r="K205" t="s">
        <v>63</v>
      </c>
      <c r="L205">
        <v>35</v>
      </c>
      <c r="N205" t="str">
        <f t="shared" si="19"/>
        <v>0</v>
      </c>
      <c r="O205">
        <v>35</v>
      </c>
      <c r="P205" t="s">
        <v>99</v>
      </c>
      <c r="Q205" t="s">
        <v>65</v>
      </c>
      <c r="R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 t="str">
        <f t="shared" si="14"/>
        <v>0230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73</v>
      </c>
      <c r="AO205" t="s">
        <v>74</v>
      </c>
      <c r="AP205" t="b">
        <v>0</v>
      </c>
      <c r="AQ205" t="b">
        <v>0</v>
      </c>
      <c r="AR205" t="s">
        <v>75</v>
      </c>
      <c r="AS205" t="b">
        <v>0</v>
      </c>
      <c r="AT205" t="s">
        <v>76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340</v>
      </c>
      <c r="B206" t="s">
        <v>357</v>
      </c>
      <c r="C206" t="str">
        <f t="shared" si="20"/>
        <v>0708350</v>
      </c>
      <c r="D206" t="s">
        <v>126</v>
      </c>
      <c r="E206" t="s">
        <v>126</v>
      </c>
      <c r="F206" t="s">
        <v>358</v>
      </c>
      <c r="G206" t="s">
        <v>354</v>
      </c>
      <c r="H206" t="str">
        <f>"09001"</f>
        <v>09001</v>
      </c>
      <c r="I206" t="s">
        <v>61</v>
      </c>
      <c r="J206" t="s">
        <v>359</v>
      </c>
      <c r="K206" t="s">
        <v>63</v>
      </c>
      <c r="L206">
        <v>35</v>
      </c>
      <c r="N206" t="str">
        <f t="shared" si="19"/>
        <v>0</v>
      </c>
      <c r="O206">
        <v>35</v>
      </c>
      <c r="P206" t="s">
        <v>99</v>
      </c>
      <c r="Q206" t="s">
        <v>65</v>
      </c>
      <c r="R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 t="str">
        <f t="shared" si="14"/>
        <v>0230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73</v>
      </c>
      <c r="AO206" t="s">
        <v>74</v>
      </c>
      <c r="AP206" t="b">
        <v>0</v>
      </c>
      <c r="AQ206" t="b">
        <v>0</v>
      </c>
      <c r="AR206" t="s">
        <v>75</v>
      </c>
      <c r="AS206" t="b">
        <v>0</v>
      </c>
      <c r="AT206" t="s">
        <v>76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340</v>
      </c>
      <c r="B207" t="s">
        <v>357</v>
      </c>
      <c r="C207" t="str">
        <f t="shared" si="20"/>
        <v>0708350</v>
      </c>
      <c r="D207" t="s">
        <v>88</v>
      </c>
      <c r="E207" t="s">
        <v>88</v>
      </c>
      <c r="F207" t="s">
        <v>358</v>
      </c>
      <c r="G207" t="s">
        <v>355</v>
      </c>
      <c r="H207" t="str">
        <f>"09001"</f>
        <v>09001</v>
      </c>
      <c r="I207" t="s">
        <v>61</v>
      </c>
      <c r="J207" t="s">
        <v>359</v>
      </c>
      <c r="K207" t="s">
        <v>63</v>
      </c>
      <c r="L207">
        <v>35</v>
      </c>
      <c r="N207">
        <v>1</v>
      </c>
      <c r="O207">
        <v>34</v>
      </c>
      <c r="P207" t="s">
        <v>99</v>
      </c>
      <c r="Q207" t="s">
        <v>65</v>
      </c>
      <c r="R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 t="str">
        <f t="shared" si="14"/>
        <v>0230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73</v>
      </c>
      <c r="AO207" t="s">
        <v>74</v>
      </c>
      <c r="AP207" t="b">
        <v>0</v>
      </c>
      <c r="AQ207" t="b">
        <v>0</v>
      </c>
      <c r="AR207" t="s">
        <v>75</v>
      </c>
      <c r="AS207" t="b">
        <v>0</v>
      </c>
      <c r="AT207" t="s">
        <v>76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340</v>
      </c>
      <c r="B208" t="s">
        <v>360</v>
      </c>
      <c r="C208" t="str">
        <f>"0708360"</f>
        <v>0708360</v>
      </c>
      <c r="D208" t="s">
        <v>101</v>
      </c>
      <c r="E208" t="s">
        <v>101</v>
      </c>
      <c r="F208" t="s">
        <v>358</v>
      </c>
      <c r="G208" t="s">
        <v>109</v>
      </c>
      <c r="H208" t="str">
        <f>"09001"</f>
        <v>09001</v>
      </c>
      <c r="I208" t="s">
        <v>61</v>
      </c>
      <c r="J208" t="s">
        <v>359</v>
      </c>
      <c r="K208" t="s">
        <v>63</v>
      </c>
      <c r="L208">
        <v>35</v>
      </c>
      <c r="M208" t="str">
        <f>"0"</f>
        <v>0</v>
      </c>
      <c r="N208" t="str">
        <f>"0"</f>
        <v>0</v>
      </c>
      <c r="O208">
        <v>35</v>
      </c>
      <c r="P208" t="s">
        <v>99</v>
      </c>
      <c r="Q208" t="s">
        <v>84</v>
      </c>
      <c r="R208" t="s">
        <v>84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 t="str">
        <f t="shared" si="14"/>
        <v>0230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87</v>
      </c>
      <c r="AK208" t="s">
        <v>61</v>
      </c>
      <c r="AL208" t="s">
        <v>61</v>
      </c>
      <c r="AM208" t="s">
        <v>61</v>
      </c>
      <c r="AN208" t="s">
        <v>73</v>
      </c>
      <c r="AO208" t="s">
        <v>74</v>
      </c>
      <c r="AP208" t="b">
        <v>0</v>
      </c>
      <c r="AQ208" t="b">
        <v>0</v>
      </c>
      <c r="AR208" t="s">
        <v>75</v>
      </c>
      <c r="AS208" t="b">
        <v>0</v>
      </c>
      <c r="AT208" t="s">
        <v>76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340</v>
      </c>
      <c r="B209" t="s">
        <v>360</v>
      </c>
      <c r="C209" t="str">
        <f>"0708360"</f>
        <v>0708360</v>
      </c>
      <c r="D209" t="s">
        <v>88</v>
      </c>
      <c r="E209" t="s">
        <v>88</v>
      </c>
      <c r="F209" t="s">
        <v>361</v>
      </c>
      <c r="G209" t="s">
        <v>170</v>
      </c>
      <c r="I209" t="s">
        <v>61</v>
      </c>
      <c r="J209" t="s">
        <v>362</v>
      </c>
      <c r="K209" t="s">
        <v>63</v>
      </c>
      <c r="L209">
        <v>35</v>
      </c>
      <c r="N209" t="str">
        <f t="shared" ref="N209:N218" si="21">"0"</f>
        <v>0</v>
      </c>
      <c r="O209">
        <v>35</v>
      </c>
      <c r="P209" t="s">
        <v>99</v>
      </c>
      <c r="Q209" t="s">
        <v>84</v>
      </c>
      <c r="R209" t="s">
        <v>84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 t="str">
        <f t="shared" si="14"/>
        <v>0230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87</v>
      </c>
      <c r="AK209" t="s">
        <v>61</v>
      </c>
      <c r="AL209" t="s">
        <v>61</v>
      </c>
      <c r="AM209" t="s">
        <v>61</v>
      </c>
      <c r="AN209" t="s">
        <v>73</v>
      </c>
      <c r="AO209" t="s">
        <v>74</v>
      </c>
      <c r="AP209" t="b">
        <v>0</v>
      </c>
      <c r="AQ209" t="b">
        <v>0</v>
      </c>
      <c r="AR209" t="s">
        <v>75</v>
      </c>
      <c r="AS209" t="b">
        <v>0</v>
      </c>
      <c r="AT209" t="s">
        <v>76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340</v>
      </c>
      <c r="B210" t="s">
        <v>360</v>
      </c>
      <c r="C210" t="str">
        <f>"0708360"</f>
        <v>0708360</v>
      </c>
      <c r="D210" t="s">
        <v>126</v>
      </c>
      <c r="E210" t="s">
        <v>126</v>
      </c>
      <c r="F210" t="s">
        <v>361</v>
      </c>
      <c r="G210" t="s">
        <v>171</v>
      </c>
      <c r="I210" t="s">
        <v>61</v>
      </c>
      <c r="J210" t="s">
        <v>362</v>
      </c>
      <c r="K210" t="s">
        <v>63</v>
      </c>
      <c r="L210">
        <v>35</v>
      </c>
      <c r="N210" t="str">
        <f t="shared" si="21"/>
        <v>0</v>
      </c>
      <c r="O210">
        <v>35</v>
      </c>
      <c r="P210" t="s">
        <v>99</v>
      </c>
      <c r="Q210" t="s">
        <v>84</v>
      </c>
      <c r="R210" t="s">
        <v>84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 t="str">
        <f t="shared" si="14"/>
        <v>0230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87</v>
      </c>
      <c r="AK210" t="s">
        <v>61</v>
      </c>
      <c r="AL210" t="s">
        <v>61</v>
      </c>
      <c r="AM210" t="s">
        <v>61</v>
      </c>
      <c r="AN210" t="s">
        <v>73</v>
      </c>
      <c r="AO210" t="s">
        <v>74</v>
      </c>
      <c r="AP210" t="b">
        <v>0</v>
      </c>
      <c r="AQ210" t="b">
        <v>0</v>
      </c>
      <c r="AR210" t="s">
        <v>75</v>
      </c>
      <c r="AS210" t="b">
        <v>0</v>
      </c>
      <c r="AT210" t="s">
        <v>76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340</v>
      </c>
      <c r="B211" t="s">
        <v>360</v>
      </c>
      <c r="C211" t="str">
        <f>"0708360"</f>
        <v>0708360</v>
      </c>
      <c r="D211" t="s">
        <v>151</v>
      </c>
      <c r="E211" t="s">
        <v>151</v>
      </c>
      <c r="F211" t="s">
        <v>361</v>
      </c>
      <c r="G211" t="s">
        <v>356</v>
      </c>
      <c r="I211" t="s">
        <v>61</v>
      </c>
      <c r="J211" t="s">
        <v>362</v>
      </c>
      <c r="K211" t="s">
        <v>63</v>
      </c>
      <c r="L211">
        <v>35</v>
      </c>
      <c r="N211" t="str">
        <f t="shared" si="21"/>
        <v>0</v>
      </c>
      <c r="O211">
        <v>35</v>
      </c>
      <c r="P211" t="s">
        <v>99</v>
      </c>
      <c r="Q211" t="s">
        <v>84</v>
      </c>
      <c r="R211" t="s">
        <v>84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103</v>
      </c>
      <c r="AB211" t="str">
        <f t="shared" si="14"/>
        <v>0230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87</v>
      </c>
      <c r="AK211" t="s">
        <v>61</v>
      </c>
      <c r="AL211" t="s">
        <v>61</v>
      </c>
      <c r="AM211" t="s">
        <v>61</v>
      </c>
      <c r="AN211" t="s">
        <v>73</v>
      </c>
      <c r="AO211" t="s">
        <v>74</v>
      </c>
      <c r="AP211" t="b">
        <v>0</v>
      </c>
      <c r="AQ211" t="b">
        <v>0</v>
      </c>
      <c r="AR211" t="s">
        <v>75</v>
      </c>
      <c r="AS211" t="b">
        <v>0</v>
      </c>
      <c r="AT211" t="s">
        <v>76</v>
      </c>
      <c r="AU211" t="s">
        <v>61</v>
      </c>
      <c r="AX211" t="s">
        <v>77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340</v>
      </c>
      <c r="B212" t="s">
        <v>363</v>
      </c>
      <c r="C212" t="str">
        <f>"0708370"</f>
        <v>0708370</v>
      </c>
      <c r="D212" t="s">
        <v>101</v>
      </c>
      <c r="E212" t="s">
        <v>101</v>
      </c>
      <c r="F212" t="s">
        <v>361</v>
      </c>
      <c r="G212" t="s">
        <v>120</v>
      </c>
      <c r="I212" t="s">
        <v>61</v>
      </c>
      <c r="J212" t="s">
        <v>362</v>
      </c>
      <c r="K212" t="s">
        <v>63</v>
      </c>
      <c r="L212">
        <v>35</v>
      </c>
      <c r="M212" t="str">
        <f>"0"</f>
        <v>0</v>
      </c>
      <c r="N212" t="str">
        <f t="shared" si="21"/>
        <v>0</v>
      </c>
      <c r="O212">
        <v>35</v>
      </c>
      <c r="P212" t="s">
        <v>99</v>
      </c>
      <c r="Q212" t="s">
        <v>84</v>
      </c>
      <c r="R212" t="s">
        <v>84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 t="str">
        <f t="shared" si="14"/>
        <v>0230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87</v>
      </c>
      <c r="AK212" t="s">
        <v>61</v>
      </c>
      <c r="AL212" t="s">
        <v>61</v>
      </c>
      <c r="AM212" t="s">
        <v>61</v>
      </c>
      <c r="AN212" t="s">
        <v>73</v>
      </c>
      <c r="AO212" t="s">
        <v>74</v>
      </c>
      <c r="AP212" t="b">
        <v>0</v>
      </c>
      <c r="AQ212" t="b">
        <v>0</v>
      </c>
      <c r="AR212" t="s">
        <v>75</v>
      </c>
      <c r="AS212" t="b">
        <v>0</v>
      </c>
      <c r="AT212" t="s">
        <v>76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364</v>
      </c>
      <c r="B213" t="s">
        <v>365</v>
      </c>
      <c r="C213">
        <v>1202310</v>
      </c>
      <c r="D213" t="s">
        <v>79</v>
      </c>
      <c r="E213" t="s">
        <v>79</v>
      </c>
      <c r="F213" t="s">
        <v>366</v>
      </c>
      <c r="G213" t="s">
        <v>114</v>
      </c>
      <c r="H213" t="str">
        <f>"09004"</f>
        <v>09004</v>
      </c>
      <c r="I213" t="s">
        <v>61</v>
      </c>
      <c r="J213" t="s">
        <v>367</v>
      </c>
      <c r="K213" t="s">
        <v>63</v>
      </c>
      <c r="L213">
        <v>35</v>
      </c>
      <c r="N213" t="str">
        <f t="shared" si="21"/>
        <v>0</v>
      </c>
      <c r="O213">
        <v>35</v>
      </c>
      <c r="P213" t="s">
        <v>99</v>
      </c>
      <c r="Q213" t="s">
        <v>84</v>
      </c>
      <c r="R213" t="s">
        <v>84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 t="str">
        <f t="shared" si="14"/>
        <v>0230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73</v>
      </c>
      <c r="AO213" t="s">
        <v>74</v>
      </c>
      <c r="AP213" t="b">
        <v>0</v>
      </c>
      <c r="AQ213" t="b">
        <v>0</v>
      </c>
      <c r="AR213" t="s">
        <v>75</v>
      </c>
      <c r="AS213" t="b">
        <v>0</v>
      </c>
      <c r="AT213" t="s">
        <v>76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364</v>
      </c>
      <c r="B214" t="s">
        <v>365</v>
      </c>
      <c r="C214">
        <v>1202310</v>
      </c>
      <c r="D214" t="s">
        <v>101</v>
      </c>
      <c r="E214" t="s">
        <v>101</v>
      </c>
      <c r="F214" t="s">
        <v>366</v>
      </c>
      <c r="G214" t="s">
        <v>281</v>
      </c>
      <c r="H214" t="str">
        <f>"09004"</f>
        <v>09004</v>
      </c>
      <c r="I214" t="s">
        <v>61</v>
      </c>
      <c r="J214" t="s">
        <v>367</v>
      </c>
      <c r="K214" t="s">
        <v>63</v>
      </c>
      <c r="L214">
        <v>25</v>
      </c>
      <c r="N214" t="str">
        <f t="shared" si="21"/>
        <v>0</v>
      </c>
      <c r="O214">
        <v>25</v>
      </c>
      <c r="P214" t="s">
        <v>99</v>
      </c>
      <c r="Q214" t="s">
        <v>84</v>
      </c>
      <c r="R214" t="s">
        <v>84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103</v>
      </c>
      <c r="AB214" t="str">
        <f t="shared" si="14"/>
        <v>0230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73</v>
      </c>
      <c r="AO214" t="s">
        <v>74</v>
      </c>
      <c r="AP214" t="b">
        <v>0</v>
      </c>
      <c r="AQ214" t="b">
        <v>0</v>
      </c>
      <c r="AR214" t="s">
        <v>75</v>
      </c>
      <c r="AS214" t="b">
        <v>0</v>
      </c>
      <c r="AT214" t="s">
        <v>76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364</v>
      </c>
      <c r="B215" t="s">
        <v>368</v>
      </c>
      <c r="C215">
        <v>1200330</v>
      </c>
      <c r="D215" t="s">
        <v>101</v>
      </c>
      <c r="E215" t="s">
        <v>101</v>
      </c>
      <c r="F215" t="s">
        <v>369</v>
      </c>
      <c r="G215" t="s">
        <v>199</v>
      </c>
      <c r="H215">
        <v>12001</v>
      </c>
      <c r="I215" t="s">
        <v>61</v>
      </c>
      <c r="J215" t="s">
        <v>370</v>
      </c>
      <c r="K215" t="s">
        <v>63</v>
      </c>
      <c r="L215">
        <v>29</v>
      </c>
      <c r="N215" t="str">
        <f t="shared" si="21"/>
        <v>0</v>
      </c>
      <c r="O215">
        <v>29</v>
      </c>
      <c r="P215" t="s">
        <v>99</v>
      </c>
      <c r="Q215" t="s">
        <v>65</v>
      </c>
      <c r="R215" t="s">
        <v>65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103</v>
      </c>
      <c r="AB215" t="str">
        <f t="shared" si="14"/>
        <v>0230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73</v>
      </c>
      <c r="AO215" t="s">
        <v>74</v>
      </c>
      <c r="AP215" t="b">
        <v>0</v>
      </c>
      <c r="AQ215" t="b">
        <v>0</v>
      </c>
      <c r="AR215" t="s">
        <v>75</v>
      </c>
      <c r="AS215" t="b">
        <v>0</v>
      </c>
      <c r="AT215" t="s">
        <v>76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364</v>
      </c>
      <c r="B216" t="s">
        <v>371</v>
      </c>
      <c r="C216">
        <v>1200330</v>
      </c>
      <c r="D216" t="s">
        <v>58</v>
      </c>
      <c r="E216" t="s">
        <v>58</v>
      </c>
      <c r="F216" t="s">
        <v>342</v>
      </c>
      <c r="G216" t="s">
        <v>60</v>
      </c>
      <c r="H216">
        <v>11001</v>
      </c>
      <c r="I216" t="s">
        <v>61</v>
      </c>
      <c r="J216" t="s">
        <v>343</v>
      </c>
      <c r="K216" t="s">
        <v>63</v>
      </c>
      <c r="L216">
        <v>25</v>
      </c>
      <c r="N216" t="str">
        <f t="shared" si="21"/>
        <v>0</v>
      </c>
      <c r="O216">
        <v>25</v>
      </c>
      <c r="P216" t="s">
        <v>64</v>
      </c>
      <c r="Q216" t="s">
        <v>65</v>
      </c>
      <c r="R216" t="s">
        <v>65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0</v>
      </c>
      <c r="Z216" t="b">
        <v>0</v>
      </c>
      <c r="AA216">
        <v>999</v>
      </c>
      <c r="AB216" t="str">
        <f t="shared" si="14"/>
        <v>0230</v>
      </c>
      <c r="AC216" t="s">
        <v>69</v>
      </c>
      <c r="AD216" t="b">
        <v>0</v>
      </c>
      <c r="AE216" t="b">
        <v>0</v>
      </c>
      <c r="AF216" t="s">
        <v>70</v>
      </c>
      <c r="AG216" t="s">
        <v>71</v>
      </c>
      <c r="AH216" t="s">
        <v>61</v>
      </c>
      <c r="AI216" t="b">
        <v>1</v>
      </c>
      <c r="AJ216" t="s">
        <v>61</v>
      </c>
      <c r="AK216" t="s">
        <v>61</v>
      </c>
      <c r="AL216" t="s">
        <v>61</v>
      </c>
      <c r="AM216" t="s">
        <v>61</v>
      </c>
      <c r="AN216" t="s">
        <v>73</v>
      </c>
      <c r="AO216" t="s">
        <v>74</v>
      </c>
      <c r="AP216" t="b">
        <v>0</v>
      </c>
      <c r="AQ216" t="b">
        <v>0</v>
      </c>
      <c r="AR216" t="s">
        <v>75</v>
      </c>
      <c r="AS216" t="b">
        <v>0</v>
      </c>
      <c r="AT216" t="s">
        <v>76</v>
      </c>
      <c r="AU216" t="s">
        <v>61</v>
      </c>
      <c r="AX216" t="s">
        <v>77</v>
      </c>
      <c r="AY216" t="s">
        <v>61</v>
      </c>
      <c r="BA216" t="b">
        <v>1</v>
      </c>
      <c r="BB216" t="s">
        <v>61</v>
      </c>
      <c r="BD216" t="s">
        <v>61</v>
      </c>
    </row>
    <row r="217" spans="1:56" x14ac:dyDescent="0.25">
      <c r="A217" t="s">
        <v>364</v>
      </c>
      <c r="B217" t="s">
        <v>371</v>
      </c>
      <c r="C217">
        <v>1200330</v>
      </c>
      <c r="D217" t="s">
        <v>58</v>
      </c>
      <c r="E217" t="s">
        <v>58</v>
      </c>
      <c r="F217" t="s">
        <v>342</v>
      </c>
      <c r="G217" t="s">
        <v>106</v>
      </c>
      <c r="H217">
        <v>11001</v>
      </c>
      <c r="I217" t="s">
        <v>61</v>
      </c>
      <c r="J217" t="s">
        <v>343</v>
      </c>
      <c r="K217" t="s">
        <v>63</v>
      </c>
      <c r="L217">
        <v>25</v>
      </c>
      <c r="N217" t="str">
        <f t="shared" si="21"/>
        <v>0</v>
      </c>
      <c r="O217">
        <v>25</v>
      </c>
      <c r="P217" t="s">
        <v>83</v>
      </c>
      <c r="Q217" t="s">
        <v>65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0</v>
      </c>
      <c r="Z217" t="b">
        <v>0</v>
      </c>
      <c r="AA217">
        <v>999</v>
      </c>
      <c r="AB217" t="str">
        <f t="shared" ref="AB217:AB280" si="22">"0230"</f>
        <v>0230</v>
      </c>
      <c r="AC217" t="s">
        <v>69</v>
      </c>
      <c r="AD217" t="b">
        <v>0</v>
      </c>
      <c r="AE217" t="b">
        <v>0</v>
      </c>
      <c r="AF217" t="s">
        <v>70</v>
      </c>
      <c r="AG217" t="s">
        <v>71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73</v>
      </c>
      <c r="AO217" t="s">
        <v>74</v>
      </c>
      <c r="AP217" t="b">
        <v>0</v>
      </c>
      <c r="AQ217" t="b">
        <v>0</v>
      </c>
      <c r="AR217" t="s">
        <v>75</v>
      </c>
      <c r="AS217" t="b">
        <v>0</v>
      </c>
      <c r="AT217" t="s">
        <v>76</v>
      </c>
      <c r="AU217" t="s">
        <v>61</v>
      </c>
      <c r="AX217" t="s">
        <v>77</v>
      </c>
      <c r="AY217" t="s">
        <v>61</v>
      </c>
      <c r="BA217" t="b">
        <v>1</v>
      </c>
      <c r="BB217" t="s">
        <v>61</v>
      </c>
      <c r="BD217" t="s">
        <v>61</v>
      </c>
    </row>
    <row r="218" spans="1:56" x14ac:dyDescent="0.25">
      <c r="A218" t="s">
        <v>364</v>
      </c>
      <c r="B218" t="s">
        <v>372</v>
      </c>
      <c r="C218">
        <v>1200330</v>
      </c>
      <c r="D218" t="s">
        <v>126</v>
      </c>
      <c r="E218" t="s">
        <v>126</v>
      </c>
      <c r="F218" t="s">
        <v>373</v>
      </c>
      <c r="G218" t="s">
        <v>109</v>
      </c>
      <c r="H218" t="str">
        <f>"09003"</f>
        <v>09003</v>
      </c>
      <c r="I218" t="s">
        <v>61</v>
      </c>
      <c r="J218" t="s">
        <v>374</v>
      </c>
      <c r="K218" t="s">
        <v>63</v>
      </c>
      <c r="L218">
        <v>29</v>
      </c>
      <c r="N218" t="str">
        <f t="shared" si="21"/>
        <v>0</v>
      </c>
      <c r="O218">
        <v>29</v>
      </c>
      <c r="P218" t="s">
        <v>99</v>
      </c>
      <c r="Q218" t="s">
        <v>65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103</v>
      </c>
      <c r="AB218" t="str">
        <f t="shared" si="22"/>
        <v>0230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73</v>
      </c>
      <c r="AO218" t="s">
        <v>74</v>
      </c>
      <c r="AP218" t="b">
        <v>0</v>
      </c>
      <c r="AQ218" t="b">
        <v>0</v>
      </c>
      <c r="AR218" t="s">
        <v>75</v>
      </c>
      <c r="AS218" t="b">
        <v>0</v>
      </c>
      <c r="AT218" t="s">
        <v>76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364</v>
      </c>
      <c r="B219" t="s">
        <v>372</v>
      </c>
      <c r="C219">
        <v>1200330</v>
      </c>
      <c r="D219" t="s">
        <v>93</v>
      </c>
      <c r="E219" t="s">
        <v>93</v>
      </c>
      <c r="G219" t="s">
        <v>110</v>
      </c>
      <c r="H219">
        <v>15005</v>
      </c>
      <c r="I219" t="s">
        <v>61</v>
      </c>
      <c r="J219" t="s">
        <v>375</v>
      </c>
      <c r="K219" t="s">
        <v>63</v>
      </c>
      <c r="L219">
        <v>29</v>
      </c>
      <c r="N219">
        <v>1</v>
      </c>
      <c r="O219">
        <v>28</v>
      </c>
      <c r="P219" t="s">
        <v>99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 t="str">
        <f t="shared" si="22"/>
        <v>0230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73</v>
      </c>
      <c r="AO219" t="s">
        <v>74</v>
      </c>
      <c r="AP219" t="b">
        <v>0</v>
      </c>
      <c r="AQ219" t="b">
        <v>0</v>
      </c>
      <c r="AR219" t="s">
        <v>75</v>
      </c>
      <c r="AS219" t="b">
        <v>0</v>
      </c>
      <c r="AT219" t="s">
        <v>76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364</v>
      </c>
      <c r="B220" t="s">
        <v>372</v>
      </c>
      <c r="C220">
        <v>1200330</v>
      </c>
      <c r="D220" t="s">
        <v>151</v>
      </c>
      <c r="E220" t="s">
        <v>151</v>
      </c>
      <c r="F220" t="s">
        <v>373</v>
      </c>
      <c r="G220" t="s">
        <v>170</v>
      </c>
      <c r="H220" t="str">
        <f>"09003"</f>
        <v>09003</v>
      </c>
      <c r="I220" t="s">
        <v>61</v>
      </c>
      <c r="J220" t="s">
        <v>374</v>
      </c>
      <c r="K220" t="s">
        <v>63</v>
      </c>
      <c r="L220">
        <v>29</v>
      </c>
      <c r="N220" t="str">
        <f t="shared" ref="N220:N251" si="23">"0"</f>
        <v>0</v>
      </c>
      <c r="O220">
        <v>29</v>
      </c>
      <c r="P220" t="s">
        <v>99</v>
      </c>
      <c r="Q220" t="s">
        <v>65</v>
      </c>
      <c r="R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103</v>
      </c>
      <c r="AB220" t="str">
        <f t="shared" si="22"/>
        <v>0230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73</v>
      </c>
      <c r="AO220" t="s">
        <v>74</v>
      </c>
      <c r="AP220" t="b">
        <v>0</v>
      </c>
      <c r="AQ220" t="b">
        <v>0</v>
      </c>
      <c r="AR220" t="s">
        <v>75</v>
      </c>
      <c r="AS220" t="b">
        <v>0</v>
      </c>
      <c r="AT220" t="s">
        <v>76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364</v>
      </c>
      <c r="B221" t="s">
        <v>372</v>
      </c>
      <c r="C221">
        <v>1200330</v>
      </c>
      <c r="D221" t="s">
        <v>101</v>
      </c>
      <c r="E221" t="s">
        <v>101</v>
      </c>
      <c r="G221" t="s">
        <v>171</v>
      </c>
      <c r="H221">
        <v>15005</v>
      </c>
      <c r="I221" t="s">
        <v>61</v>
      </c>
      <c r="J221" t="s">
        <v>375</v>
      </c>
      <c r="K221" t="s">
        <v>63</v>
      </c>
      <c r="L221">
        <v>29</v>
      </c>
      <c r="N221" t="str">
        <f t="shared" si="23"/>
        <v>0</v>
      </c>
      <c r="O221">
        <v>29</v>
      </c>
      <c r="P221" t="s">
        <v>99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103</v>
      </c>
      <c r="AB221" t="str">
        <f t="shared" si="22"/>
        <v>0230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73</v>
      </c>
      <c r="AO221" t="s">
        <v>74</v>
      </c>
      <c r="AP221" t="b">
        <v>0</v>
      </c>
      <c r="AQ221" t="b">
        <v>0</v>
      </c>
      <c r="AR221" t="s">
        <v>75</v>
      </c>
      <c r="AS221" t="b">
        <v>0</v>
      </c>
      <c r="AT221" t="s">
        <v>76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364</v>
      </c>
      <c r="B222" t="s">
        <v>372</v>
      </c>
      <c r="C222">
        <v>1200330</v>
      </c>
      <c r="D222" t="s">
        <v>79</v>
      </c>
      <c r="E222" t="s">
        <v>79</v>
      </c>
      <c r="F222" t="s">
        <v>369</v>
      </c>
      <c r="G222" t="s">
        <v>172</v>
      </c>
      <c r="H222">
        <v>12001</v>
      </c>
      <c r="I222" t="s">
        <v>61</v>
      </c>
      <c r="J222" t="s">
        <v>370</v>
      </c>
      <c r="K222" t="s">
        <v>63</v>
      </c>
      <c r="L222">
        <v>29</v>
      </c>
      <c r="N222" t="str">
        <f t="shared" si="23"/>
        <v>0</v>
      </c>
      <c r="O222">
        <v>29</v>
      </c>
      <c r="P222" t="s">
        <v>99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103</v>
      </c>
      <c r="AB222" t="str">
        <f t="shared" si="22"/>
        <v>0230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61</v>
      </c>
      <c r="AK222" t="s">
        <v>61</v>
      </c>
      <c r="AL222" t="s">
        <v>61</v>
      </c>
      <c r="AM222" t="s">
        <v>61</v>
      </c>
      <c r="AN222" t="s">
        <v>73</v>
      </c>
      <c r="AO222" t="s">
        <v>74</v>
      </c>
      <c r="AP222" t="b">
        <v>0</v>
      </c>
      <c r="AQ222" t="b">
        <v>0</v>
      </c>
      <c r="AR222" t="s">
        <v>75</v>
      </c>
      <c r="AS222" t="b">
        <v>0</v>
      </c>
      <c r="AT222" t="s">
        <v>76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364</v>
      </c>
      <c r="B223" t="s">
        <v>372</v>
      </c>
      <c r="C223">
        <v>1200330</v>
      </c>
      <c r="D223" t="s">
        <v>151</v>
      </c>
      <c r="E223" t="s">
        <v>151</v>
      </c>
      <c r="G223" t="s">
        <v>354</v>
      </c>
      <c r="H223">
        <v>15005</v>
      </c>
      <c r="I223" t="s">
        <v>61</v>
      </c>
      <c r="J223" t="s">
        <v>375</v>
      </c>
      <c r="K223" t="s">
        <v>63</v>
      </c>
      <c r="L223">
        <v>29</v>
      </c>
      <c r="N223" t="str">
        <f t="shared" si="23"/>
        <v>0</v>
      </c>
      <c r="O223">
        <v>29</v>
      </c>
      <c r="P223" t="s">
        <v>99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 t="str">
        <f t="shared" si="22"/>
        <v>0230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73</v>
      </c>
      <c r="AO223" t="s">
        <v>74</v>
      </c>
      <c r="AP223" t="b">
        <v>0</v>
      </c>
      <c r="AQ223" t="b">
        <v>0</v>
      </c>
      <c r="AR223" t="s">
        <v>75</v>
      </c>
      <c r="AS223" t="b">
        <v>0</v>
      </c>
      <c r="AT223" t="s">
        <v>76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364</v>
      </c>
      <c r="B224" t="s">
        <v>372</v>
      </c>
      <c r="C224">
        <v>1200330</v>
      </c>
      <c r="D224" t="s">
        <v>126</v>
      </c>
      <c r="E224" t="s">
        <v>126</v>
      </c>
      <c r="G224" t="s">
        <v>355</v>
      </c>
      <c r="H224">
        <v>15005</v>
      </c>
      <c r="I224" t="s">
        <v>61</v>
      </c>
      <c r="J224" t="s">
        <v>375</v>
      </c>
      <c r="K224" t="s">
        <v>63</v>
      </c>
      <c r="L224">
        <v>29</v>
      </c>
      <c r="N224" t="str">
        <f t="shared" si="23"/>
        <v>0</v>
      </c>
      <c r="O224">
        <v>29</v>
      </c>
      <c r="P224" t="s">
        <v>99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 t="str">
        <f t="shared" si="22"/>
        <v>0230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73</v>
      </c>
      <c r="AO224" t="s">
        <v>74</v>
      </c>
      <c r="AP224" t="b">
        <v>0</v>
      </c>
      <c r="AQ224" t="b">
        <v>0</v>
      </c>
      <c r="AR224" t="s">
        <v>75</v>
      </c>
      <c r="AS224" t="b">
        <v>0</v>
      </c>
      <c r="AT224" t="s">
        <v>76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364</v>
      </c>
      <c r="B225" t="s">
        <v>376</v>
      </c>
      <c r="C225">
        <v>1200340</v>
      </c>
      <c r="D225" t="s">
        <v>93</v>
      </c>
      <c r="E225" t="s">
        <v>93</v>
      </c>
      <c r="F225" t="s">
        <v>366</v>
      </c>
      <c r="G225" t="s">
        <v>199</v>
      </c>
      <c r="H225" t="str">
        <f>"09004"</f>
        <v>09004</v>
      </c>
      <c r="I225" t="s">
        <v>61</v>
      </c>
      <c r="J225" t="s">
        <v>367</v>
      </c>
      <c r="K225" t="s">
        <v>63</v>
      </c>
      <c r="L225">
        <v>29</v>
      </c>
      <c r="N225" t="str">
        <f t="shared" si="23"/>
        <v>0</v>
      </c>
      <c r="O225">
        <v>29</v>
      </c>
      <c r="P225" t="s">
        <v>99</v>
      </c>
      <c r="Q225" t="s">
        <v>84</v>
      </c>
      <c r="R225" t="s">
        <v>84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 t="str">
        <f t="shared" si="22"/>
        <v>0230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87</v>
      </c>
      <c r="AK225" t="s">
        <v>61</v>
      </c>
      <c r="AL225" t="s">
        <v>61</v>
      </c>
      <c r="AM225" t="s">
        <v>61</v>
      </c>
      <c r="AN225" t="s">
        <v>73</v>
      </c>
      <c r="AO225" t="s">
        <v>74</v>
      </c>
      <c r="AP225" t="b">
        <v>0</v>
      </c>
      <c r="AQ225" t="b">
        <v>0</v>
      </c>
      <c r="AR225" t="s">
        <v>75</v>
      </c>
      <c r="AS225" t="b">
        <v>0</v>
      </c>
      <c r="AT225" t="s">
        <v>76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364</v>
      </c>
      <c r="B226" t="s">
        <v>376</v>
      </c>
      <c r="C226">
        <v>1200340</v>
      </c>
      <c r="D226" t="s">
        <v>88</v>
      </c>
      <c r="E226" t="s">
        <v>88</v>
      </c>
      <c r="F226" t="s">
        <v>369</v>
      </c>
      <c r="G226" t="s">
        <v>200</v>
      </c>
      <c r="H226">
        <v>12001</v>
      </c>
      <c r="I226" t="s">
        <v>61</v>
      </c>
      <c r="J226" t="s">
        <v>370</v>
      </c>
      <c r="K226" t="s">
        <v>63</v>
      </c>
      <c r="L226">
        <v>29</v>
      </c>
      <c r="N226" t="str">
        <f t="shared" si="23"/>
        <v>0</v>
      </c>
      <c r="O226">
        <v>29</v>
      </c>
      <c r="P226" t="s">
        <v>99</v>
      </c>
      <c r="Q226" t="s">
        <v>84</v>
      </c>
      <c r="R226" t="s">
        <v>84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 t="str">
        <f t="shared" si="22"/>
        <v>0230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87</v>
      </c>
      <c r="AK226" t="s">
        <v>61</v>
      </c>
      <c r="AL226" t="s">
        <v>61</v>
      </c>
      <c r="AM226" t="s">
        <v>61</v>
      </c>
      <c r="AN226" t="s">
        <v>73</v>
      </c>
      <c r="AO226" t="s">
        <v>74</v>
      </c>
      <c r="AP226" t="b">
        <v>0</v>
      </c>
      <c r="AQ226" t="b">
        <v>0</v>
      </c>
      <c r="AR226" t="s">
        <v>75</v>
      </c>
      <c r="AS226" t="b">
        <v>0</v>
      </c>
      <c r="AT226" t="s">
        <v>76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364</v>
      </c>
      <c r="B227" t="s">
        <v>377</v>
      </c>
      <c r="C227">
        <v>1200340</v>
      </c>
      <c r="D227" t="s">
        <v>115</v>
      </c>
      <c r="E227" t="s">
        <v>115</v>
      </c>
      <c r="F227" t="s">
        <v>369</v>
      </c>
      <c r="G227" t="s">
        <v>109</v>
      </c>
      <c r="H227">
        <v>12001</v>
      </c>
      <c r="I227" t="s">
        <v>61</v>
      </c>
      <c r="J227" t="s">
        <v>370</v>
      </c>
      <c r="K227" t="s">
        <v>63</v>
      </c>
      <c r="L227">
        <v>29</v>
      </c>
      <c r="N227" t="str">
        <f t="shared" si="23"/>
        <v>0</v>
      </c>
      <c r="O227">
        <v>29</v>
      </c>
      <c r="P227" t="s">
        <v>99</v>
      </c>
      <c r="Q227" t="s">
        <v>84</v>
      </c>
      <c r="R227" t="s">
        <v>84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 t="str">
        <f t="shared" si="22"/>
        <v>0230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87</v>
      </c>
      <c r="AK227" t="s">
        <v>61</v>
      </c>
      <c r="AL227" t="s">
        <v>61</v>
      </c>
      <c r="AM227" t="s">
        <v>61</v>
      </c>
      <c r="AN227" t="s">
        <v>73</v>
      </c>
      <c r="AO227" t="s">
        <v>74</v>
      </c>
      <c r="AP227" t="b">
        <v>0</v>
      </c>
      <c r="AQ227" t="b">
        <v>0</v>
      </c>
      <c r="AR227" t="s">
        <v>75</v>
      </c>
      <c r="AS227" t="b">
        <v>0</v>
      </c>
      <c r="AT227" t="s">
        <v>76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364</v>
      </c>
      <c r="B228" t="s">
        <v>377</v>
      </c>
      <c r="C228">
        <v>1200340</v>
      </c>
      <c r="D228" t="s">
        <v>115</v>
      </c>
      <c r="E228" t="s">
        <v>115</v>
      </c>
      <c r="F228" t="s">
        <v>366</v>
      </c>
      <c r="G228" t="s">
        <v>110</v>
      </c>
      <c r="H228" t="str">
        <f>"09004"</f>
        <v>09004</v>
      </c>
      <c r="I228" t="s">
        <v>61</v>
      </c>
      <c r="J228" t="s">
        <v>367</v>
      </c>
      <c r="K228" t="s">
        <v>63</v>
      </c>
      <c r="L228">
        <v>29</v>
      </c>
      <c r="N228" t="str">
        <f t="shared" si="23"/>
        <v>0</v>
      </c>
      <c r="O228">
        <v>29</v>
      </c>
      <c r="P228" t="s">
        <v>99</v>
      </c>
      <c r="Q228" t="s">
        <v>84</v>
      </c>
      <c r="R228" t="s">
        <v>84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 t="str">
        <f t="shared" si="22"/>
        <v>0230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87</v>
      </c>
      <c r="AK228" t="s">
        <v>61</v>
      </c>
      <c r="AL228" t="s">
        <v>61</v>
      </c>
      <c r="AM228" t="s">
        <v>61</v>
      </c>
      <c r="AN228" t="s">
        <v>73</v>
      </c>
      <c r="AO228" t="s">
        <v>74</v>
      </c>
      <c r="AP228" t="b">
        <v>0</v>
      </c>
      <c r="AQ228" t="b">
        <v>0</v>
      </c>
      <c r="AR228" t="s">
        <v>75</v>
      </c>
      <c r="AS228" t="b">
        <v>0</v>
      </c>
      <c r="AT228" t="s">
        <v>76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364</v>
      </c>
      <c r="B229" t="s">
        <v>378</v>
      </c>
      <c r="C229">
        <v>1206310</v>
      </c>
      <c r="D229" t="s">
        <v>126</v>
      </c>
      <c r="E229" t="s">
        <v>126</v>
      </c>
      <c r="G229" t="s">
        <v>199</v>
      </c>
      <c r="H229">
        <v>15008</v>
      </c>
      <c r="I229" t="s">
        <v>61</v>
      </c>
      <c r="J229" t="s">
        <v>379</v>
      </c>
      <c r="K229" t="s">
        <v>63</v>
      </c>
      <c r="L229">
        <v>25</v>
      </c>
      <c r="N229" t="str">
        <f t="shared" si="23"/>
        <v>0</v>
      </c>
      <c r="O229">
        <v>25</v>
      </c>
      <c r="P229" t="s">
        <v>99</v>
      </c>
      <c r="Q229" t="s">
        <v>65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 t="str">
        <f t="shared" si="22"/>
        <v>0230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73</v>
      </c>
      <c r="AO229" t="s">
        <v>74</v>
      </c>
      <c r="AP229" t="b">
        <v>0</v>
      </c>
      <c r="AQ229" t="b">
        <v>0</v>
      </c>
      <c r="AR229" t="s">
        <v>75</v>
      </c>
      <c r="AS229" t="b">
        <v>0</v>
      </c>
      <c r="AT229" t="s">
        <v>76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364</v>
      </c>
      <c r="B230" t="s">
        <v>378</v>
      </c>
      <c r="C230">
        <v>1206310</v>
      </c>
      <c r="D230" t="s">
        <v>151</v>
      </c>
      <c r="E230" t="s">
        <v>151</v>
      </c>
      <c r="F230" t="s">
        <v>380</v>
      </c>
      <c r="G230" t="s">
        <v>200</v>
      </c>
      <c r="H230">
        <v>13005</v>
      </c>
      <c r="I230" t="s">
        <v>61</v>
      </c>
      <c r="J230" t="s">
        <v>381</v>
      </c>
      <c r="K230" t="s">
        <v>63</v>
      </c>
      <c r="L230">
        <v>25</v>
      </c>
      <c r="N230" t="str">
        <f t="shared" si="23"/>
        <v>0</v>
      </c>
      <c r="O230">
        <v>25</v>
      </c>
      <c r="P230" t="s">
        <v>99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 t="str">
        <f t="shared" si="22"/>
        <v>0230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73</v>
      </c>
      <c r="AO230" t="s">
        <v>74</v>
      </c>
      <c r="AP230" t="b">
        <v>0</v>
      </c>
      <c r="AQ230" t="b">
        <v>0</v>
      </c>
      <c r="AR230" t="s">
        <v>75</v>
      </c>
      <c r="AS230" t="b">
        <v>0</v>
      </c>
      <c r="AT230" t="s">
        <v>76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364</v>
      </c>
      <c r="B231" t="s">
        <v>382</v>
      </c>
      <c r="C231">
        <v>1206310</v>
      </c>
      <c r="D231" t="s">
        <v>58</v>
      </c>
      <c r="E231" t="s">
        <v>58</v>
      </c>
      <c r="F231" t="s">
        <v>205</v>
      </c>
      <c r="G231" t="s">
        <v>106</v>
      </c>
      <c r="H231">
        <v>13002</v>
      </c>
      <c r="I231" t="s">
        <v>61</v>
      </c>
      <c r="J231" t="s">
        <v>207</v>
      </c>
      <c r="K231" t="s">
        <v>63</v>
      </c>
      <c r="L231">
        <v>25</v>
      </c>
      <c r="N231" t="str">
        <f t="shared" si="23"/>
        <v>0</v>
      </c>
      <c r="O231">
        <v>25</v>
      </c>
      <c r="P231" t="s">
        <v>83</v>
      </c>
      <c r="Q231" t="s">
        <v>65</v>
      </c>
      <c r="R231" t="s">
        <v>65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0</v>
      </c>
      <c r="Z231" t="b">
        <v>0</v>
      </c>
      <c r="AA231">
        <v>999</v>
      </c>
      <c r="AB231" t="str">
        <f t="shared" si="22"/>
        <v>0230</v>
      </c>
      <c r="AC231" t="s">
        <v>69</v>
      </c>
      <c r="AD231" t="b">
        <v>0</v>
      </c>
      <c r="AE231" t="b">
        <v>0</v>
      </c>
      <c r="AF231" t="s">
        <v>70</v>
      </c>
      <c r="AG231" t="s">
        <v>71</v>
      </c>
      <c r="AH231" t="s">
        <v>61</v>
      </c>
      <c r="AI231" t="b">
        <v>1</v>
      </c>
      <c r="AJ231" t="s">
        <v>72</v>
      </c>
      <c r="AK231" t="s">
        <v>61</v>
      </c>
      <c r="AL231" t="s">
        <v>61</v>
      </c>
      <c r="AM231" t="s">
        <v>61</v>
      </c>
      <c r="AN231" t="s">
        <v>73</v>
      </c>
      <c r="AO231" t="s">
        <v>74</v>
      </c>
      <c r="AP231" t="b">
        <v>0</v>
      </c>
      <c r="AQ231" t="b">
        <v>0</v>
      </c>
      <c r="AR231" t="s">
        <v>75</v>
      </c>
      <c r="AS231" t="b">
        <v>0</v>
      </c>
      <c r="AT231" t="s">
        <v>76</v>
      </c>
      <c r="AU231" t="s">
        <v>61</v>
      </c>
      <c r="AX231" t="s">
        <v>77</v>
      </c>
      <c r="AY231" t="s">
        <v>61</v>
      </c>
      <c r="BA231" t="b">
        <v>1</v>
      </c>
      <c r="BB231" t="s">
        <v>61</v>
      </c>
      <c r="BD231" t="s">
        <v>61</v>
      </c>
    </row>
    <row r="232" spans="1:56" x14ac:dyDescent="0.25">
      <c r="A232" t="s">
        <v>364</v>
      </c>
      <c r="B232" t="s">
        <v>382</v>
      </c>
      <c r="C232">
        <v>1206310</v>
      </c>
      <c r="D232" t="s">
        <v>58</v>
      </c>
      <c r="E232" t="s">
        <v>58</v>
      </c>
      <c r="F232" t="s">
        <v>205</v>
      </c>
      <c r="G232" t="s">
        <v>383</v>
      </c>
      <c r="H232">
        <v>13002</v>
      </c>
      <c r="I232" t="s">
        <v>61</v>
      </c>
      <c r="J232" t="s">
        <v>207</v>
      </c>
      <c r="K232" t="s">
        <v>63</v>
      </c>
      <c r="L232">
        <v>25</v>
      </c>
      <c r="N232" t="str">
        <f t="shared" si="23"/>
        <v>0</v>
      </c>
      <c r="O232">
        <v>25</v>
      </c>
      <c r="P232" t="s">
        <v>64</v>
      </c>
      <c r="Q232" t="s">
        <v>65</v>
      </c>
      <c r="R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0</v>
      </c>
      <c r="Z232" t="b">
        <v>0</v>
      </c>
      <c r="AA232">
        <v>999</v>
      </c>
      <c r="AB232" t="str">
        <f t="shared" si="22"/>
        <v>0230</v>
      </c>
      <c r="AC232" t="s">
        <v>69</v>
      </c>
      <c r="AD232" t="b">
        <v>0</v>
      </c>
      <c r="AE232" t="b">
        <v>0</v>
      </c>
      <c r="AF232" t="s">
        <v>70</v>
      </c>
      <c r="AG232" t="s">
        <v>71</v>
      </c>
      <c r="AH232" t="s">
        <v>61</v>
      </c>
      <c r="AI232" t="b">
        <v>1</v>
      </c>
      <c r="AJ232" t="s">
        <v>72</v>
      </c>
      <c r="AK232" t="s">
        <v>61</v>
      </c>
      <c r="AL232" t="s">
        <v>61</v>
      </c>
      <c r="AM232" t="s">
        <v>61</v>
      </c>
      <c r="AN232" t="s">
        <v>73</v>
      </c>
      <c r="AO232" t="s">
        <v>74</v>
      </c>
      <c r="AP232" t="b">
        <v>0</v>
      </c>
      <c r="AQ232" t="b">
        <v>0</v>
      </c>
      <c r="AR232" t="s">
        <v>75</v>
      </c>
      <c r="AS232" t="b">
        <v>0</v>
      </c>
      <c r="AT232" t="s">
        <v>76</v>
      </c>
      <c r="AU232" t="s">
        <v>61</v>
      </c>
      <c r="AX232" t="s">
        <v>77</v>
      </c>
      <c r="AY232" t="s">
        <v>61</v>
      </c>
      <c r="BA232" t="b">
        <v>1</v>
      </c>
      <c r="BB232" t="s">
        <v>61</v>
      </c>
      <c r="BD232" t="s">
        <v>61</v>
      </c>
    </row>
    <row r="233" spans="1:56" x14ac:dyDescent="0.25">
      <c r="A233" t="s">
        <v>364</v>
      </c>
      <c r="B233" t="s">
        <v>384</v>
      </c>
      <c r="C233">
        <v>1206310</v>
      </c>
      <c r="D233" t="s">
        <v>79</v>
      </c>
      <c r="E233" t="s">
        <v>79</v>
      </c>
      <c r="F233" t="s">
        <v>385</v>
      </c>
      <c r="G233" t="s">
        <v>114</v>
      </c>
      <c r="H233">
        <v>11004</v>
      </c>
      <c r="I233" t="s">
        <v>61</v>
      </c>
      <c r="J233" t="s">
        <v>386</v>
      </c>
      <c r="K233" t="s">
        <v>63</v>
      </c>
      <c r="L233">
        <v>25</v>
      </c>
      <c r="N233" t="str">
        <f t="shared" si="23"/>
        <v>0</v>
      </c>
      <c r="O233">
        <v>25</v>
      </c>
      <c r="P233" t="s">
        <v>99</v>
      </c>
      <c r="Q233" t="s">
        <v>65</v>
      </c>
      <c r="R233" t="s">
        <v>65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 t="str">
        <f t="shared" si="22"/>
        <v>0230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73</v>
      </c>
      <c r="AO233" t="s">
        <v>74</v>
      </c>
      <c r="AP233" t="b">
        <v>0</v>
      </c>
      <c r="AQ233" t="b">
        <v>0</v>
      </c>
      <c r="AR233" t="s">
        <v>75</v>
      </c>
      <c r="AS233" t="b">
        <v>0</v>
      </c>
      <c r="AT233" t="s">
        <v>76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364</v>
      </c>
      <c r="B234" t="s">
        <v>387</v>
      </c>
      <c r="C234">
        <v>1207310</v>
      </c>
      <c r="D234" t="s">
        <v>79</v>
      </c>
      <c r="E234" t="s">
        <v>79</v>
      </c>
      <c r="G234" t="s">
        <v>109</v>
      </c>
      <c r="H234" t="str">
        <f>"09005"</f>
        <v>09005</v>
      </c>
      <c r="I234" t="s">
        <v>61</v>
      </c>
      <c r="J234" t="s">
        <v>388</v>
      </c>
      <c r="K234" t="s">
        <v>63</v>
      </c>
      <c r="L234">
        <v>29</v>
      </c>
      <c r="N234" t="str">
        <f t="shared" si="23"/>
        <v>0</v>
      </c>
      <c r="O234">
        <v>29</v>
      </c>
      <c r="P234" t="s">
        <v>99</v>
      </c>
      <c r="Q234" t="s">
        <v>65</v>
      </c>
      <c r="R234" t="s">
        <v>65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 t="str">
        <f t="shared" si="22"/>
        <v>0230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73</v>
      </c>
      <c r="AO234" t="s">
        <v>100</v>
      </c>
      <c r="AP234" t="b">
        <v>0</v>
      </c>
      <c r="AQ234" t="b">
        <v>0</v>
      </c>
      <c r="AR234" t="s">
        <v>75</v>
      </c>
      <c r="AS234" t="b">
        <v>0</v>
      </c>
      <c r="AT234" t="s">
        <v>76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364</v>
      </c>
      <c r="B235" t="s">
        <v>387</v>
      </c>
      <c r="C235">
        <v>1207310</v>
      </c>
      <c r="D235" t="s">
        <v>151</v>
      </c>
      <c r="E235" t="s">
        <v>151</v>
      </c>
      <c r="G235" t="s">
        <v>110</v>
      </c>
      <c r="H235">
        <v>15015</v>
      </c>
      <c r="I235" t="s">
        <v>61</v>
      </c>
      <c r="J235" t="s">
        <v>389</v>
      </c>
      <c r="K235" t="s">
        <v>63</v>
      </c>
      <c r="L235">
        <v>29</v>
      </c>
      <c r="N235" t="str">
        <f t="shared" si="23"/>
        <v>0</v>
      </c>
      <c r="O235">
        <v>29</v>
      </c>
      <c r="P235" t="s">
        <v>99</v>
      </c>
      <c r="Q235" t="s">
        <v>65</v>
      </c>
      <c r="R235" t="s">
        <v>65</v>
      </c>
      <c r="S235" t="s">
        <v>66</v>
      </c>
      <c r="T235" t="s">
        <v>67</v>
      </c>
      <c r="U235" t="s">
        <v>68</v>
      </c>
      <c r="V235" t="s">
        <v>68</v>
      </c>
      <c r="X235" t="b">
        <v>1</v>
      </c>
      <c r="Y235" t="b">
        <v>1</v>
      </c>
      <c r="Z235" t="b">
        <v>1</v>
      </c>
      <c r="AA235">
        <v>103</v>
      </c>
      <c r="AB235" t="str">
        <f t="shared" si="22"/>
        <v>0230</v>
      </c>
      <c r="AC235" t="s">
        <v>86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73</v>
      </c>
      <c r="AO235" t="s">
        <v>74</v>
      </c>
      <c r="AP235" t="b">
        <v>0</v>
      </c>
      <c r="AQ235" t="b">
        <v>0</v>
      </c>
      <c r="AR235" t="s">
        <v>75</v>
      </c>
      <c r="AS235" t="b">
        <v>0</v>
      </c>
      <c r="AT235" t="s">
        <v>76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364</v>
      </c>
      <c r="B236" t="s">
        <v>387</v>
      </c>
      <c r="C236">
        <v>1207310</v>
      </c>
      <c r="D236" t="s">
        <v>93</v>
      </c>
      <c r="E236" t="s">
        <v>93</v>
      </c>
      <c r="G236" t="s">
        <v>281</v>
      </c>
      <c r="H236" t="str">
        <f>"09005"</f>
        <v>09005</v>
      </c>
      <c r="I236" t="s">
        <v>61</v>
      </c>
      <c r="J236" t="s">
        <v>388</v>
      </c>
      <c r="K236" t="s">
        <v>63</v>
      </c>
      <c r="L236">
        <v>29</v>
      </c>
      <c r="N236" t="str">
        <f t="shared" si="23"/>
        <v>0</v>
      </c>
      <c r="O236">
        <v>29</v>
      </c>
      <c r="P236" t="s">
        <v>99</v>
      </c>
      <c r="Q236" t="s">
        <v>65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 t="str">
        <f t="shared" si="22"/>
        <v>0230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73</v>
      </c>
      <c r="AO236" t="s">
        <v>100</v>
      </c>
      <c r="AP236" t="b">
        <v>0</v>
      </c>
      <c r="AQ236" t="b">
        <v>0</v>
      </c>
      <c r="AR236" t="s">
        <v>75</v>
      </c>
      <c r="AS236" t="b">
        <v>0</v>
      </c>
      <c r="AT236" t="s">
        <v>76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364</v>
      </c>
      <c r="B237" t="s">
        <v>390</v>
      </c>
      <c r="C237">
        <v>1200700</v>
      </c>
      <c r="D237" t="s">
        <v>126</v>
      </c>
      <c r="E237" t="s">
        <v>126</v>
      </c>
      <c r="F237" t="s">
        <v>380</v>
      </c>
      <c r="G237" t="s">
        <v>109</v>
      </c>
      <c r="H237">
        <v>13005</v>
      </c>
      <c r="I237" t="s">
        <v>61</v>
      </c>
      <c r="J237" t="s">
        <v>381</v>
      </c>
      <c r="K237" t="s">
        <v>63</v>
      </c>
      <c r="L237">
        <v>25</v>
      </c>
      <c r="M237" t="str">
        <f>"0"</f>
        <v>0</v>
      </c>
      <c r="N237" t="str">
        <f t="shared" si="23"/>
        <v>0</v>
      </c>
      <c r="O237">
        <v>25</v>
      </c>
      <c r="P237" t="s">
        <v>99</v>
      </c>
      <c r="Q237" t="s">
        <v>65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 t="str">
        <f t="shared" si="22"/>
        <v>0230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73</v>
      </c>
      <c r="AO237" t="s">
        <v>74</v>
      </c>
      <c r="AP237" t="b">
        <v>0</v>
      </c>
      <c r="AQ237" t="b">
        <v>0</v>
      </c>
      <c r="AR237" t="s">
        <v>75</v>
      </c>
      <c r="AS237" t="b">
        <v>0</v>
      </c>
      <c r="AT237" t="s">
        <v>76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364</v>
      </c>
      <c r="B238" t="s">
        <v>390</v>
      </c>
      <c r="C238">
        <v>1200700</v>
      </c>
      <c r="D238" t="s">
        <v>93</v>
      </c>
      <c r="E238" t="s">
        <v>93</v>
      </c>
      <c r="F238" t="s">
        <v>391</v>
      </c>
      <c r="G238" t="s">
        <v>110</v>
      </c>
      <c r="H238">
        <v>13006</v>
      </c>
      <c r="I238" t="s">
        <v>61</v>
      </c>
      <c r="J238" t="s">
        <v>392</v>
      </c>
      <c r="K238" t="s">
        <v>63</v>
      </c>
      <c r="L238">
        <v>25</v>
      </c>
      <c r="N238" t="str">
        <f t="shared" si="23"/>
        <v>0</v>
      </c>
      <c r="O238">
        <v>25</v>
      </c>
      <c r="P238" t="s">
        <v>99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 t="str">
        <f t="shared" si="22"/>
        <v>0230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73</v>
      </c>
      <c r="AO238" t="s">
        <v>74</v>
      </c>
      <c r="AP238" t="b">
        <v>0</v>
      </c>
      <c r="AQ238" t="b">
        <v>0</v>
      </c>
      <c r="AR238" t="s">
        <v>75</v>
      </c>
      <c r="AS238" t="b">
        <v>0</v>
      </c>
      <c r="AT238" t="s">
        <v>76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364</v>
      </c>
      <c r="B239" t="s">
        <v>390</v>
      </c>
      <c r="C239">
        <v>1200700</v>
      </c>
      <c r="D239" t="s">
        <v>115</v>
      </c>
      <c r="E239" t="s">
        <v>115</v>
      </c>
      <c r="F239" t="s">
        <v>380</v>
      </c>
      <c r="G239" t="s">
        <v>170</v>
      </c>
      <c r="H239">
        <v>13005</v>
      </c>
      <c r="I239" t="s">
        <v>61</v>
      </c>
      <c r="J239" t="s">
        <v>381</v>
      </c>
      <c r="K239" t="s">
        <v>63</v>
      </c>
      <c r="L239">
        <v>27</v>
      </c>
      <c r="N239" t="str">
        <f t="shared" si="23"/>
        <v>0</v>
      </c>
      <c r="O239">
        <v>27</v>
      </c>
      <c r="P239" t="s">
        <v>99</v>
      </c>
      <c r="Q239" t="s">
        <v>65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 t="str">
        <f t="shared" si="22"/>
        <v>0230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73</v>
      </c>
      <c r="AO239" t="s">
        <v>74</v>
      </c>
      <c r="AP239" t="b">
        <v>0</v>
      </c>
      <c r="AQ239" t="b">
        <v>0</v>
      </c>
      <c r="AR239" t="s">
        <v>75</v>
      </c>
      <c r="AS239" t="b">
        <v>0</v>
      </c>
      <c r="AT239" t="s">
        <v>76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364</v>
      </c>
      <c r="B240" t="s">
        <v>390</v>
      </c>
      <c r="C240">
        <v>1200700</v>
      </c>
      <c r="D240" t="s">
        <v>88</v>
      </c>
      <c r="E240" t="s">
        <v>88</v>
      </c>
      <c r="F240" t="s">
        <v>391</v>
      </c>
      <c r="G240" t="s">
        <v>171</v>
      </c>
      <c r="H240">
        <v>13006</v>
      </c>
      <c r="I240" t="s">
        <v>61</v>
      </c>
      <c r="J240" t="s">
        <v>392</v>
      </c>
      <c r="K240" t="s">
        <v>63</v>
      </c>
      <c r="L240">
        <v>25</v>
      </c>
      <c r="N240" t="str">
        <f t="shared" si="23"/>
        <v>0</v>
      </c>
      <c r="O240">
        <v>25</v>
      </c>
      <c r="P240" t="s">
        <v>99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 t="str">
        <f t="shared" si="22"/>
        <v>0230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73</v>
      </c>
      <c r="AO240" t="s">
        <v>74</v>
      </c>
      <c r="AP240" t="b">
        <v>0</v>
      </c>
      <c r="AQ240" t="b">
        <v>0</v>
      </c>
      <c r="AR240" t="s">
        <v>75</v>
      </c>
      <c r="AS240" t="b">
        <v>0</v>
      </c>
      <c r="AT240" t="s">
        <v>76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364</v>
      </c>
      <c r="B241" t="s">
        <v>390</v>
      </c>
      <c r="C241">
        <v>1200700</v>
      </c>
      <c r="D241" t="s">
        <v>101</v>
      </c>
      <c r="E241" t="s">
        <v>101</v>
      </c>
      <c r="F241" t="s">
        <v>380</v>
      </c>
      <c r="G241" t="s">
        <v>172</v>
      </c>
      <c r="H241">
        <v>13005</v>
      </c>
      <c r="I241" t="s">
        <v>61</v>
      </c>
      <c r="J241" t="s">
        <v>381</v>
      </c>
      <c r="K241" t="s">
        <v>63</v>
      </c>
      <c r="L241">
        <v>25</v>
      </c>
      <c r="N241" t="str">
        <f t="shared" si="23"/>
        <v>0</v>
      </c>
      <c r="O241">
        <v>25</v>
      </c>
      <c r="P241" t="s">
        <v>99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 t="str">
        <f t="shared" si="22"/>
        <v>0230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73</v>
      </c>
      <c r="AO241" t="s">
        <v>74</v>
      </c>
      <c r="AP241" t="b">
        <v>0</v>
      </c>
      <c r="AQ241" t="b">
        <v>0</v>
      </c>
      <c r="AR241" t="s">
        <v>75</v>
      </c>
      <c r="AS241" t="b">
        <v>0</v>
      </c>
      <c r="AT241" t="s">
        <v>76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364</v>
      </c>
      <c r="B242" t="s">
        <v>393</v>
      </c>
      <c r="C242">
        <v>1202340</v>
      </c>
      <c r="D242" t="s">
        <v>126</v>
      </c>
      <c r="E242" t="s">
        <v>126</v>
      </c>
      <c r="G242" t="s">
        <v>109</v>
      </c>
      <c r="H242" t="str">
        <f>"09005"</f>
        <v>09005</v>
      </c>
      <c r="I242" t="s">
        <v>61</v>
      </c>
      <c r="J242" t="s">
        <v>388</v>
      </c>
      <c r="K242" t="s">
        <v>63</v>
      </c>
      <c r="L242">
        <v>29</v>
      </c>
      <c r="N242" t="str">
        <f t="shared" si="23"/>
        <v>0</v>
      </c>
      <c r="O242">
        <v>29</v>
      </c>
      <c r="P242" t="s">
        <v>99</v>
      </c>
      <c r="Q242" t="s">
        <v>84</v>
      </c>
      <c r="R242" t="s">
        <v>84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103</v>
      </c>
      <c r="AB242" t="str">
        <f t="shared" si="22"/>
        <v>0230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87</v>
      </c>
      <c r="AK242" t="s">
        <v>61</v>
      </c>
      <c r="AL242" t="s">
        <v>61</v>
      </c>
      <c r="AM242" t="s">
        <v>61</v>
      </c>
      <c r="AN242" t="s">
        <v>73</v>
      </c>
      <c r="AO242" t="s">
        <v>100</v>
      </c>
      <c r="AP242" t="b">
        <v>0</v>
      </c>
      <c r="AQ242" t="b">
        <v>0</v>
      </c>
      <c r="AR242" t="s">
        <v>75</v>
      </c>
      <c r="AS242" t="b">
        <v>0</v>
      </c>
      <c r="AT242" t="s">
        <v>76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364</v>
      </c>
      <c r="B243" t="s">
        <v>393</v>
      </c>
      <c r="C243">
        <v>1202340</v>
      </c>
      <c r="D243" t="s">
        <v>115</v>
      </c>
      <c r="E243" t="s">
        <v>115</v>
      </c>
      <c r="G243" t="s">
        <v>110</v>
      </c>
      <c r="H243" t="str">
        <f>"09005"</f>
        <v>09005</v>
      </c>
      <c r="I243" t="s">
        <v>61</v>
      </c>
      <c r="J243" t="s">
        <v>388</v>
      </c>
      <c r="K243" t="s">
        <v>63</v>
      </c>
      <c r="L243">
        <v>29</v>
      </c>
      <c r="N243" t="str">
        <f t="shared" si="23"/>
        <v>0</v>
      </c>
      <c r="O243">
        <v>29</v>
      </c>
      <c r="P243" t="s">
        <v>99</v>
      </c>
      <c r="Q243" t="s">
        <v>84</v>
      </c>
      <c r="R243" t="s">
        <v>84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 t="str">
        <f t="shared" si="22"/>
        <v>0230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87</v>
      </c>
      <c r="AK243" t="s">
        <v>61</v>
      </c>
      <c r="AL243" t="s">
        <v>61</v>
      </c>
      <c r="AM243" t="s">
        <v>61</v>
      </c>
      <c r="AN243" t="s">
        <v>73</v>
      </c>
      <c r="AO243" t="s">
        <v>100</v>
      </c>
      <c r="AP243" t="b">
        <v>0</v>
      </c>
      <c r="AQ243" t="b">
        <v>0</v>
      </c>
      <c r="AR243" t="s">
        <v>75</v>
      </c>
      <c r="AS243" t="b">
        <v>0</v>
      </c>
      <c r="AT243" t="s">
        <v>76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364</v>
      </c>
      <c r="B244" t="s">
        <v>393</v>
      </c>
      <c r="C244">
        <v>1202340</v>
      </c>
      <c r="D244" t="s">
        <v>101</v>
      </c>
      <c r="E244" t="s">
        <v>101</v>
      </c>
      <c r="G244" t="s">
        <v>170</v>
      </c>
      <c r="H244" t="str">
        <f>"09005"</f>
        <v>09005</v>
      </c>
      <c r="I244" t="s">
        <v>61</v>
      </c>
      <c r="J244" t="s">
        <v>388</v>
      </c>
      <c r="K244" t="s">
        <v>63</v>
      </c>
      <c r="L244">
        <v>35</v>
      </c>
      <c r="N244" t="str">
        <f t="shared" si="23"/>
        <v>0</v>
      </c>
      <c r="O244">
        <v>35</v>
      </c>
      <c r="P244" t="s">
        <v>99</v>
      </c>
      <c r="Q244" t="s">
        <v>84</v>
      </c>
      <c r="R244" t="s">
        <v>84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 t="str">
        <f t="shared" si="22"/>
        <v>0230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87</v>
      </c>
      <c r="AK244" t="s">
        <v>61</v>
      </c>
      <c r="AL244" t="s">
        <v>61</v>
      </c>
      <c r="AM244" t="s">
        <v>61</v>
      </c>
      <c r="AN244" t="s">
        <v>73</v>
      </c>
      <c r="AO244" t="s">
        <v>100</v>
      </c>
      <c r="AP244" t="b">
        <v>0</v>
      </c>
      <c r="AQ244" t="b">
        <v>0</v>
      </c>
      <c r="AR244" t="s">
        <v>75</v>
      </c>
      <c r="AS244" t="b">
        <v>0</v>
      </c>
      <c r="AT244" t="s">
        <v>76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364</v>
      </c>
      <c r="B245" t="s">
        <v>393</v>
      </c>
      <c r="C245">
        <v>1202340</v>
      </c>
      <c r="D245" t="s">
        <v>151</v>
      </c>
      <c r="E245" t="s">
        <v>151</v>
      </c>
      <c r="G245" t="s">
        <v>171</v>
      </c>
      <c r="H245" t="str">
        <f>"09005"</f>
        <v>09005</v>
      </c>
      <c r="I245" t="s">
        <v>61</v>
      </c>
      <c r="J245" t="s">
        <v>388</v>
      </c>
      <c r="K245" t="s">
        <v>63</v>
      </c>
      <c r="L245">
        <v>29</v>
      </c>
      <c r="N245" t="str">
        <f t="shared" si="23"/>
        <v>0</v>
      </c>
      <c r="O245">
        <v>29</v>
      </c>
      <c r="P245" t="s">
        <v>99</v>
      </c>
      <c r="Q245" t="s">
        <v>84</v>
      </c>
      <c r="R245" t="s">
        <v>84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103</v>
      </c>
      <c r="AB245" t="str">
        <f t="shared" si="22"/>
        <v>0230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87</v>
      </c>
      <c r="AK245" t="s">
        <v>61</v>
      </c>
      <c r="AL245" t="s">
        <v>61</v>
      </c>
      <c r="AM245" t="s">
        <v>61</v>
      </c>
      <c r="AN245" t="s">
        <v>73</v>
      </c>
      <c r="AO245" t="s">
        <v>100</v>
      </c>
      <c r="AP245" t="b">
        <v>0</v>
      </c>
      <c r="AQ245" t="b">
        <v>0</v>
      </c>
      <c r="AR245" t="s">
        <v>75</v>
      </c>
      <c r="AS245" t="b">
        <v>0</v>
      </c>
      <c r="AT245" t="s">
        <v>76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364</v>
      </c>
      <c r="B246" t="s">
        <v>394</v>
      </c>
      <c r="C246">
        <v>1202371</v>
      </c>
      <c r="D246" t="s">
        <v>93</v>
      </c>
      <c r="E246" t="s">
        <v>93</v>
      </c>
      <c r="F246" t="s">
        <v>395</v>
      </c>
      <c r="G246" t="s">
        <v>273</v>
      </c>
      <c r="H246" t="str">
        <f>"09002"</f>
        <v>09002</v>
      </c>
      <c r="I246" t="s">
        <v>61</v>
      </c>
      <c r="J246" t="s">
        <v>396</v>
      </c>
      <c r="K246" t="s">
        <v>63</v>
      </c>
      <c r="L246">
        <v>42</v>
      </c>
      <c r="N246" t="str">
        <f t="shared" si="23"/>
        <v>0</v>
      </c>
      <c r="O246">
        <v>42</v>
      </c>
      <c r="P246" t="s">
        <v>99</v>
      </c>
      <c r="Q246" t="s">
        <v>84</v>
      </c>
      <c r="R246" t="s">
        <v>84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103</v>
      </c>
      <c r="AB246" t="str">
        <f t="shared" si="22"/>
        <v>0230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73</v>
      </c>
      <c r="AO246" t="s">
        <v>74</v>
      </c>
      <c r="AP246" t="b">
        <v>0</v>
      </c>
      <c r="AQ246" t="b">
        <v>0</v>
      </c>
      <c r="AR246" t="s">
        <v>75</v>
      </c>
      <c r="AS246" t="b">
        <v>0</v>
      </c>
      <c r="AT246" t="s">
        <v>76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364</v>
      </c>
      <c r="B247" t="s">
        <v>394</v>
      </c>
      <c r="C247">
        <v>1202371</v>
      </c>
      <c r="D247" t="s">
        <v>115</v>
      </c>
      <c r="E247" t="s">
        <v>115</v>
      </c>
      <c r="F247" t="s">
        <v>395</v>
      </c>
      <c r="G247" t="s">
        <v>124</v>
      </c>
      <c r="H247" t="str">
        <f>"09002"</f>
        <v>09002</v>
      </c>
      <c r="I247" t="s">
        <v>61</v>
      </c>
      <c r="J247" t="s">
        <v>396</v>
      </c>
      <c r="K247" t="s">
        <v>63</v>
      </c>
      <c r="L247">
        <v>35</v>
      </c>
      <c r="N247" t="str">
        <f t="shared" si="23"/>
        <v>0</v>
      </c>
      <c r="O247">
        <v>35</v>
      </c>
      <c r="P247" t="s">
        <v>99</v>
      </c>
      <c r="Q247" t="s">
        <v>84</v>
      </c>
      <c r="R247" t="s">
        <v>84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103</v>
      </c>
      <c r="AB247" t="str">
        <f t="shared" si="22"/>
        <v>0230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73</v>
      </c>
      <c r="AO247" t="s">
        <v>74</v>
      </c>
      <c r="AP247" t="b">
        <v>0</v>
      </c>
      <c r="AQ247" t="b">
        <v>0</v>
      </c>
      <c r="AR247" t="s">
        <v>75</v>
      </c>
      <c r="AS247" t="b">
        <v>0</v>
      </c>
      <c r="AT247" t="s">
        <v>76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364</v>
      </c>
      <c r="B248" t="s">
        <v>397</v>
      </c>
      <c r="C248">
        <v>1209820</v>
      </c>
      <c r="D248" t="s">
        <v>93</v>
      </c>
      <c r="E248" t="s">
        <v>93</v>
      </c>
      <c r="F248" t="s">
        <v>385</v>
      </c>
      <c r="G248" t="s">
        <v>398</v>
      </c>
      <c r="H248">
        <v>11004</v>
      </c>
      <c r="I248" t="s">
        <v>61</v>
      </c>
      <c r="J248" t="s">
        <v>386</v>
      </c>
      <c r="K248" t="s">
        <v>63</v>
      </c>
      <c r="L248">
        <v>35</v>
      </c>
      <c r="N248" t="str">
        <f t="shared" si="23"/>
        <v>0</v>
      </c>
      <c r="O248">
        <v>35</v>
      </c>
      <c r="P248" t="s">
        <v>99</v>
      </c>
      <c r="Q248" t="s">
        <v>84</v>
      </c>
      <c r="R248" t="s">
        <v>84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103</v>
      </c>
      <c r="AB248" t="str">
        <f t="shared" si="22"/>
        <v>0230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73</v>
      </c>
      <c r="AO248" t="s">
        <v>74</v>
      </c>
      <c r="AP248" t="b">
        <v>0</v>
      </c>
      <c r="AQ248" t="b">
        <v>0</v>
      </c>
      <c r="AR248" t="s">
        <v>75</v>
      </c>
      <c r="AS248" t="b">
        <v>0</v>
      </c>
      <c r="AT248" t="s">
        <v>76</v>
      </c>
      <c r="AU248" t="s">
        <v>61</v>
      </c>
      <c r="AX248" t="s">
        <v>77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364</v>
      </c>
      <c r="B249" t="s">
        <v>397</v>
      </c>
      <c r="C249">
        <v>1209820</v>
      </c>
      <c r="D249" t="s">
        <v>115</v>
      </c>
      <c r="E249" t="s">
        <v>115</v>
      </c>
      <c r="F249" t="s">
        <v>385</v>
      </c>
      <c r="G249" t="s">
        <v>399</v>
      </c>
      <c r="H249">
        <v>11004</v>
      </c>
      <c r="I249" t="s">
        <v>61</v>
      </c>
      <c r="J249" t="s">
        <v>386</v>
      </c>
      <c r="K249" t="s">
        <v>63</v>
      </c>
      <c r="L249">
        <v>35</v>
      </c>
      <c r="N249" t="str">
        <f t="shared" si="23"/>
        <v>0</v>
      </c>
      <c r="O249">
        <v>35</v>
      </c>
      <c r="P249" t="s">
        <v>99</v>
      </c>
      <c r="Q249" t="s">
        <v>84</v>
      </c>
      <c r="R249" t="s">
        <v>84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 t="str">
        <f t="shared" si="22"/>
        <v>0230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73</v>
      </c>
      <c r="AO249" t="s">
        <v>74</v>
      </c>
      <c r="AP249" t="b">
        <v>0</v>
      </c>
      <c r="AQ249" t="b">
        <v>0</v>
      </c>
      <c r="AR249" t="s">
        <v>75</v>
      </c>
      <c r="AS249" t="b">
        <v>0</v>
      </c>
      <c r="AT249" t="s">
        <v>76</v>
      </c>
      <c r="AU249" t="s">
        <v>61</v>
      </c>
      <c r="AX249" t="s">
        <v>77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364</v>
      </c>
      <c r="B250" t="s">
        <v>397</v>
      </c>
      <c r="C250">
        <v>1209820</v>
      </c>
      <c r="D250" t="s">
        <v>88</v>
      </c>
      <c r="E250" t="s">
        <v>88</v>
      </c>
      <c r="F250" t="s">
        <v>385</v>
      </c>
      <c r="G250" t="s">
        <v>400</v>
      </c>
      <c r="H250">
        <v>11004</v>
      </c>
      <c r="I250" t="s">
        <v>61</v>
      </c>
      <c r="J250" t="s">
        <v>386</v>
      </c>
      <c r="K250" t="s">
        <v>63</v>
      </c>
      <c r="L250">
        <v>35</v>
      </c>
      <c r="N250" t="str">
        <f t="shared" si="23"/>
        <v>0</v>
      </c>
      <c r="O250">
        <v>35</v>
      </c>
      <c r="P250" t="s">
        <v>99</v>
      </c>
      <c r="Q250" t="s">
        <v>84</v>
      </c>
      <c r="R250" t="s">
        <v>84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 t="str">
        <f t="shared" si="22"/>
        <v>0230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73</v>
      </c>
      <c r="AO250" t="s">
        <v>74</v>
      </c>
      <c r="AP250" t="b">
        <v>0</v>
      </c>
      <c r="AQ250" t="b">
        <v>0</v>
      </c>
      <c r="AR250" t="s">
        <v>75</v>
      </c>
      <c r="AS250" t="b">
        <v>0</v>
      </c>
      <c r="AT250" t="s">
        <v>76</v>
      </c>
      <c r="AU250" t="s">
        <v>61</v>
      </c>
      <c r="AX250" t="s">
        <v>77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401</v>
      </c>
      <c r="B251" t="s">
        <v>402</v>
      </c>
      <c r="C251" t="s">
        <v>403</v>
      </c>
      <c r="D251" t="s">
        <v>126</v>
      </c>
      <c r="E251" t="s">
        <v>126</v>
      </c>
      <c r="F251" t="s">
        <v>404</v>
      </c>
      <c r="G251">
        <v>1001</v>
      </c>
      <c r="H251" t="str">
        <f t="shared" ref="H251:H284" si="24">"02212"</f>
        <v>02212</v>
      </c>
      <c r="I251" t="s">
        <v>61</v>
      </c>
      <c r="J251" t="s">
        <v>405</v>
      </c>
      <c r="K251" t="s">
        <v>63</v>
      </c>
      <c r="L251">
        <v>50</v>
      </c>
      <c r="N251" t="str">
        <f t="shared" si="23"/>
        <v>0</v>
      </c>
      <c r="O251">
        <v>50</v>
      </c>
      <c r="P251" t="s">
        <v>99</v>
      </c>
      <c r="Q251" t="s">
        <v>84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0</v>
      </c>
      <c r="Y251" t="b">
        <v>0</v>
      </c>
      <c r="Z251" t="b">
        <v>0</v>
      </c>
      <c r="AA251">
        <v>103</v>
      </c>
      <c r="AB251" t="str">
        <f t="shared" si="22"/>
        <v>0230</v>
      </c>
      <c r="AC251" t="s">
        <v>69</v>
      </c>
      <c r="AD251" t="b">
        <v>1</v>
      </c>
      <c r="AE251" t="b">
        <v>1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73</v>
      </c>
      <c r="AO251" t="s">
        <v>132</v>
      </c>
      <c r="AP251" t="b">
        <v>0</v>
      </c>
      <c r="AQ251" t="b">
        <v>0</v>
      </c>
      <c r="AR251" t="s">
        <v>75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401</v>
      </c>
      <c r="B252" t="s">
        <v>406</v>
      </c>
      <c r="C252" t="s">
        <v>403</v>
      </c>
      <c r="D252" t="s">
        <v>93</v>
      </c>
      <c r="E252" t="s">
        <v>93</v>
      </c>
      <c r="F252" t="s">
        <v>404</v>
      </c>
      <c r="G252">
        <v>2001</v>
      </c>
      <c r="H252" t="str">
        <f t="shared" si="24"/>
        <v>02212</v>
      </c>
      <c r="I252" t="s">
        <v>61</v>
      </c>
      <c r="J252" t="s">
        <v>405</v>
      </c>
      <c r="K252" t="s">
        <v>63</v>
      </c>
      <c r="L252">
        <v>50</v>
      </c>
      <c r="N252" t="str">
        <f t="shared" ref="N252:N283" si="25">"0"</f>
        <v>0</v>
      </c>
      <c r="O252">
        <v>50</v>
      </c>
      <c r="P252" t="s">
        <v>99</v>
      </c>
      <c r="Q252" t="s">
        <v>84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0</v>
      </c>
      <c r="Y252" t="b">
        <v>0</v>
      </c>
      <c r="Z252" t="b">
        <v>0</v>
      </c>
      <c r="AA252">
        <v>103</v>
      </c>
      <c r="AB252" t="str">
        <f t="shared" si="22"/>
        <v>0230</v>
      </c>
      <c r="AC252" t="s">
        <v>69</v>
      </c>
      <c r="AD252" t="b">
        <v>1</v>
      </c>
      <c r="AE252" t="b">
        <v>1</v>
      </c>
      <c r="AF252" t="s">
        <v>70</v>
      </c>
      <c r="AG252" t="s">
        <v>61</v>
      </c>
      <c r="AH252" t="s">
        <v>61</v>
      </c>
      <c r="AI252" t="b">
        <v>1</v>
      </c>
      <c r="AJ252" t="s">
        <v>61</v>
      </c>
      <c r="AK252" t="s">
        <v>61</v>
      </c>
      <c r="AL252" t="s">
        <v>61</v>
      </c>
      <c r="AM252" t="s">
        <v>61</v>
      </c>
      <c r="AN252" t="s">
        <v>73</v>
      </c>
      <c r="AO252" t="s">
        <v>132</v>
      </c>
      <c r="AP252" t="b">
        <v>0</v>
      </c>
      <c r="AQ252" t="b">
        <v>0</v>
      </c>
      <c r="AR252" t="s">
        <v>75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401</v>
      </c>
      <c r="B253" t="s">
        <v>407</v>
      </c>
      <c r="C253" t="s">
        <v>403</v>
      </c>
      <c r="D253" t="s">
        <v>115</v>
      </c>
      <c r="E253" t="s">
        <v>115</v>
      </c>
      <c r="F253" t="s">
        <v>404</v>
      </c>
      <c r="G253">
        <v>3001</v>
      </c>
      <c r="H253" t="str">
        <f t="shared" si="24"/>
        <v>02212</v>
      </c>
      <c r="I253" t="s">
        <v>61</v>
      </c>
      <c r="J253" t="s">
        <v>405</v>
      </c>
      <c r="K253" t="s">
        <v>63</v>
      </c>
      <c r="L253">
        <v>50</v>
      </c>
      <c r="N253" t="str">
        <f t="shared" si="25"/>
        <v>0</v>
      </c>
      <c r="O253">
        <v>50</v>
      </c>
      <c r="P253" t="s">
        <v>99</v>
      </c>
      <c r="Q253" t="s">
        <v>84</v>
      </c>
      <c r="R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0</v>
      </c>
      <c r="Y253" t="b">
        <v>0</v>
      </c>
      <c r="Z253" t="b">
        <v>0</v>
      </c>
      <c r="AA253">
        <v>103</v>
      </c>
      <c r="AB253" t="str">
        <f t="shared" si="22"/>
        <v>0230</v>
      </c>
      <c r="AC253" t="s">
        <v>69</v>
      </c>
      <c r="AD253" t="b">
        <v>1</v>
      </c>
      <c r="AE253" t="b">
        <v>1</v>
      </c>
      <c r="AF253" t="s">
        <v>70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73</v>
      </c>
      <c r="AO253" t="s">
        <v>132</v>
      </c>
      <c r="AP253" t="b">
        <v>0</v>
      </c>
      <c r="AQ253" t="b">
        <v>0</v>
      </c>
      <c r="AR253" t="s">
        <v>75</v>
      </c>
      <c r="AS253" t="b">
        <v>0</v>
      </c>
      <c r="AT253" t="s">
        <v>76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401</v>
      </c>
      <c r="B254" t="s">
        <v>408</v>
      </c>
      <c r="C254" t="s">
        <v>403</v>
      </c>
      <c r="D254" t="s">
        <v>88</v>
      </c>
      <c r="E254" t="s">
        <v>88</v>
      </c>
      <c r="F254" t="s">
        <v>404</v>
      </c>
      <c r="G254">
        <v>4001</v>
      </c>
      <c r="H254" t="str">
        <f t="shared" si="24"/>
        <v>02212</v>
      </c>
      <c r="I254" t="s">
        <v>61</v>
      </c>
      <c r="J254" t="s">
        <v>405</v>
      </c>
      <c r="K254" t="s">
        <v>63</v>
      </c>
      <c r="L254">
        <v>50</v>
      </c>
      <c r="N254" t="str">
        <f t="shared" si="25"/>
        <v>0</v>
      </c>
      <c r="O254">
        <v>50</v>
      </c>
      <c r="P254" t="s">
        <v>99</v>
      </c>
      <c r="Q254" t="s">
        <v>84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0</v>
      </c>
      <c r="Y254" t="b">
        <v>0</v>
      </c>
      <c r="Z254" t="b">
        <v>0</v>
      </c>
      <c r="AA254">
        <v>103</v>
      </c>
      <c r="AB254" t="str">
        <f t="shared" si="22"/>
        <v>0230</v>
      </c>
      <c r="AC254" t="s">
        <v>69</v>
      </c>
      <c r="AD254" t="b">
        <v>1</v>
      </c>
      <c r="AE254" t="b">
        <v>1</v>
      </c>
      <c r="AF254" t="s">
        <v>70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73</v>
      </c>
      <c r="AO254" t="s">
        <v>132</v>
      </c>
      <c r="AP254" t="b">
        <v>0</v>
      </c>
      <c r="AQ254" t="b">
        <v>0</v>
      </c>
      <c r="AR254" t="s">
        <v>75</v>
      </c>
      <c r="AS254" t="b">
        <v>0</v>
      </c>
      <c r="AT254" t="s">
        <v>76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401</v>
      </c>
      <c r="B255" t="s">
        <v>409</v>
      </c>
      <c r="C255" t="s">
        <v>403</v>
      </c>
      <c r="D255" t="s">
        <v>79</v>
      </c>
      <c r="E255" t="s">
        <v>79</v>
      </c>
      <c r="F255" t="s">
        <v>404</v>
      </c>
      <c r="G255">
        <v>5001</v>
      </c>
      <c r="H255" t="str">
        <f t="shared" si="24"/>
        <v>02212</v>
      </c>
      <c r="I255" t="s">
        <v>61</v>
      </c>
      <c r="J255" t="s">
        <v>405</v>
      </c>
      <c r="K255" t="s">
        <v>63</v>
      </c>
      <c r="L255">
        <v>50</v>
      </c>
      <c r="N255" t="str">
        <f t="shared" si="25"/>
        <v>0</v>
      </c>
      <c r="O255">
        <v>50</v>
      </c>
      <c r="P255" t="s">
        <v>99</v>
      </c>
      <c r="Q255" t="s">
        <v>84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0</v>
      </c>
      <c r="Y255" t="b">
        <v>0</v>
      </c>
      <c r="Z255" t="b">
        <v>0</v>
      </c>
      <c r="AA255">
        <v>103</v>
      </c>
      <c r="AB255" t="str">
        <f t="shared" si="22"/>
        <v>0230</v>
      </c>
      <c r="AC255" t="s">
        <v>69</v>
      </c>
      <c r="AD255" t="b">
        <v>1</v>
      </c>
      <c r="AE255" t="b">
        <v>1</v>
      </c>
      <c r="AF255" t="s">
        <v>70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73</v>
      </c>
      <c r="AO255" t="s">
        <v>132</v>
      </c>
      <c r="AP255" t="b">
        <v>0</v>
      </c>
      <c r="AQ255" t="b">
        <v>0</v>
      </c>
      <c r="AR255" t="s">
        <v>75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401</v>
      </c>
      <c r="B256" t="s">
        <v>410</v>
      </c>
      <c r="C256" t="s">
        <v>403</v>
      </c>
      <c r="D256" t="s">
        <v>101</v>
      </c>
      <c r="E256" t="s">
        <v>101</v>
      </c>
      <c r="F256" t="s">
        <v>404</v>
      </c>
      <c r="G256">
        <v>6001</v>
      </c>
      <c r="H256" t="str">
        <f t="shared" si="24"/>
        <v>02212</v>
      </c>
      <c r="I256" t="s">
        <v>61</v>
      </c>
      <c r="J256" t="s">
        <v>405</v>
      </c>
      <c r="K256" t="s">
        <v>63</v>
      </c>
      <c r="L256">
        <v>50</v>
      </c>
      <c r="N256" t="str">
        <f t="shared" si="25"/>
        <v>0</v>
      </c>
      <c r="O256">
        <v>50</v>
      </c>
      <c r="P256" t="s">
        <v>99</v>
      </c>
      <c r="Q256" t="s">
        <v>84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0</v>
      </c>
      <c r="Y256" t="b">
        <v>0</v>
      </c>
      <c r="Z256" t="b">
        <v>0</v>
      </c>
      <c r="AA256">
        <v>103</v>
      </c>
      <c r="AB256" t="str">
        <f t="shared" si="22"/>
        <v>0230</v>
      </c>
      <c r="AC256" t="s">
        <v>69</v>
      </c>
      <c r="AD256" t="b">
        <v>1</v>
      </c>
      <c r="AE256" t="b">
        <v>1</v>
      </c>
      <c r="AF256" t="s">
        <v>70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73</v>
      </c>
      <c r="AO256" t="s">
        <v>132</v>
      </c>
      <c r="AP256" t="b">
        <v>0</v>
      </c>
      <c r="AQ256" t="b">
        <v>0</v>
      </c>
      <c r="AR256" t="s">
        <v>75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401</v>
      </c>
      <c r="B257" t="s">
        <v>411</v>
      </c>
      <c r="C257" t="s">
        <v>403</v>
      </c>
      <c r="D257" t="s">
        <v>151</v>
      </c>
      <c r="E257" t="s">
        <v>151</v>
      </c>
      <c r="F257" t="s">
        <v>404</v>
      </c>
      <c r="G257">
        <v>7001</v>
      </c>
      <c r="H257" t="str">
        <f t="shared" si="24"/>
        <v>02212</v>
      </c>
      <c r="I257" t="s">
        <v>61</v>
      </c>
      <c r="J257" t="s">
        <v>405</v>
      </c>
      <c r="K257" t="s">
        <v>63</v>
      </c>
      <c r="L257">
        <v>50</v>
      </c>
      <c r="N257" t="str">
        <f t="shared" si="25"/>
        <v>0</v>
      </c>
      <c r="O257">
        <v>50</v>
      </c>
      <c r="P257" t="s">
        <v>99</v>
      </c>
      <c r="Q257" t="s">
        <v>84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X257" t="b">
        <v>0</v>
      </c>
      <c r="Y257" t="b">
        <v>0</v>
      </c>
      <c r="Z257" t="b">
        <v>0</v>
      </c>
      <c r="AA257">
        <v>103</v>
      </c>
      <c r="AB257" t="str">
        <f t="shared" si="22"/>
        <v>0230</v>
      </c>
      <c r="AC257" t="s">
        <v>69</v>
      </c>
      <c r="AD257" t="b">
        <v>1</v>
      </c>
      <c r="AE257" t="b">
        <v>1</v>
      </c>
      <c r="AF257" t="s">
        <v>70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73</v>
      </c>
      <c r="AO257" t="s">
        <v>132</v>
      </c>
      <c r="AP257" t="b">
        <v>0</v>
      </c>
      <c r="AQ257" t="b">
        <v>0</v>
      </c>
      <c r="AR257" t="s">
        <v>75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401</v>
      </c>
      <c r="B258" t="s">
        <v>412</v>
      </c>
      <c r="C258" t="s">
        <v>413</v>
      </c>
      <c r="D258" t="s">
        <v>151</v>
      </c>
      <c r="E258" t="s">
        <v>151</v>
      </c>
      <c r="F258" t="s">
        <v>414</v>
      </c>
      <c r="G258">
        <v>1001</v>
      </c>
      <c r="H258" t="str">
        <f t="shared" si="24"/>
        <v>02212</v>
      </c>
      <c r="I258" t="s">
        <v>61</v>
      </c>
      <c r="J258" t="s">
        <v>405</v>
      </c>
      <c r="K258" t="s">
        <v>63</v>
      </c>
      <c r="L258">
        <v>50</v>
      </c>
      <c r="N258" t="str">
        <f t="shared" si="25"/>
        <v>0</v>
      </c>
      <c r="O258">
        <v>50</v>
      </c>
      <c r="P258" t="s">
        <v>64</v>
      </c>
      <c r="Q258" t="s">
        <v>84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0</v>
      </c>
      <c r="Y258" t="b">
        <v>0</v>
      </c>
      <c r="Z258" t="b">
        <v>0</v>
      </c>
      <c r="AA258">
        <v>103</v>
      </c>
      <c r="AB258" t="str">
        <f t="shared" si="22"/>
        <v>0230</v>
      </c>
      <c r="AC258" t="s">
        <v>69</v>
      </c>
      <c r="AD258" t="b">
        <v>1</v>
      </c>
      <c r="AE258" t="b">
        <v>1</v>
      </c>
      <c r="AF258" t="s">
        <v>70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73</v>
      </c>
      <c r="AO258" t="s">
        <v>132</v>
      </c>
      <c r="AP258" t="b">
        <v>0</v>
      </c>
      <c r="AQ258" t="b">
        <v>0</v>
      </c>
      <c r="AR258" t="s">
        <v>75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401</v>
      </c>
      <c r="B259" t="s">
        <v>412</v>
      </c>
      <c r="C259" t="s">
        <v>413</v>
      </c>
      <c r="D259" t="s">
        <v>126</v>
      </c>
      <c r="E259" t="s">
        <v>126</v>
      </c>
      <c r="F259" t="s">
        <v>414</v>
      </c>
      <c r="G259">
        <v>1002</v>
      </c>
      <c r="H259" t="str">
        <f t="shared" si="24"/>
        <v>02212</v>
      </c>
      <c r="I259" t="s">
        <v>61</v>
      </c>
      <c r="J259" t="s">
        <v>405</v>
      </c>
      <c r="K259" t="s">
        <v>63</v>
      </c>
      <c r="L259">
        <v>50</v>
      </c>
      <c r="N259" t="str">
        <f t="shared" si="25"/>
        <v>0</v>
      </c>
      <c r="O259">
        <v>50</v>
      </c>
      <c r="P259" t="s">
        <v>64</v>
      </c>
      <c r="Q259" t="s">
        <v>84</v>
      </c>
      <c r="R259" t="s">
        <v>65</v>
      </c>
      <c r="S259" t="s">
        <v>66</v>
      </c>
      <c r="T259" t="s">
        <v>67</v>
      </c>
      <c r="U259" t="s">
        <v>68</v>
      </c>
      <c r="V259" t="s">
        <v>68</v>
      </c>
      <c r="X259" t="b">
        <v>0</v>
      </c>
      <c r="Y259" t="b">
        <v>0</v>
      </c>
      <c r="Z259" t="b">
        <v>0</v>
      </c>
      <c r="AA259">
        <v>103</v>
      </c>
      <c r="AB259" t="str">
        <f t="shared" si="22"/>
        <v>0230</v>
      </c>
      <c r="AC259" t="s">
        <v>69</v>
      </c>
      <c r="AD259" t="b">
        <v>1</v>
      </c>
      <c r="AE259" t="b">
        <v>1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73</v>
      </c>
      <c r="AO259" t="s">
        <v>132</v>
      </c>
      <c r="AP259" t="b">
        <v>0</v>
      </c>
      <c r="AQ259" t="b">
        <v>0</v>
      </c>
      <c r="AR259" t="s">
        <v>75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401</v>
      </c>
      <c r="B260" t="s">
        <v>412</v>
      </c>
      <c r="C260" t="s">
        <v>413</v>
      </c>
      <c r="D260" t="s">
        <v>79</v>
      </c>
      <c r="E260" t="s">
        <v>79</v>
      </c>
      <c r="F260" t="s">
        <v>414</v>
      </c>
      <c r="G260">
        <v>1003</v>
      </c>
      <c r="H260" t="str">
        <f t="shared" si="24"/>
        <v>02212</v>
      </c>
      <c r="I260" t="s">
        <v>61</v>
      </c>
      <c r="J260" t="s">
        <v>405</v>
      </c>
      <c r="K260" t="s">
        <v>63</v>
      </c>
      <c r="L260">
        <v>50</v>
      </c>
      <c r="N260" t="str">
        <f t="shared" si="25"/>
        <v>0</v>
      </c>
      <c r="O260">
        <v>50</v>
      </c>
      <c r="P260" t="s">
        <v>64</v>
      </c>
      <c r="Q260" t="s">
        <v>84</v>
      </c>
      <c r="R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0</v>
      </c>
      <c r="Y260" t="b">
        <v>0</v>
      </c>
      <c r="Z260" t="b">
        <v>0</v>
      </c>
      <c r="AA260">
        <v>103</v>
      </c>
      <c r="AB260" t="str">
        <f t="shared" si="22"/>
        <v>0230</v>
      </c>
      <c r="AC260" t="s">
        <v>69</v>
      </c>
      <c r="AD260" t="b">
        <v>1</v>
      </c>
      <c r="AE260" t="b">
        <v>1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73</v>
      </c>
      <c r="AO260" t="s">
        <v>132</v>
      </c>
      <c r="AP260" t="b">
        <v>0</v>
      </c>
      <c r="AQ260" t="b">
        <v>0</v>
      </c>
      <c r="AR260" t="s">
        <v>75</v>
      </c>
      <c r="AS260" t="b">
        <v>0</v>
      </c>
      <c r="AT260" t="s">
        <v>76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401</v>
      </c>
      <c r="B261" t="s">
        <v>412</v>
      </c>
      <c r="C261" t="s">
        <v>413</v>
      </c>
      <c r="D261" t="s">
        <v>101</v>
      </c>
      <c r="E261" t="s">
        <v>101</v>
      </c>
      <c r="F261" t="s">
        <v>414</v>
      </c>
      <c r="G261">
        <v>1004</v>
      </c>
      <c r="H261" t="str">
        <f t="shared" si="24"/>
        <v>02212</v>
      </c>
      <c r="I261" t="s">
        <v>61</v>
      </c>
      <c r="J261" t="s">
        <v>405</v>
      </c>
      <c r="K261" t="s">
        <v>63</v>
      </c>
      <c r="L261">
        <v>50</v>
      </c>
      <c r="N261" t="str">
        <f t="shared" si="25"/>
        <v>0</v>
      </c>
      <c r="O261">
        <v>50</v>
      </c>
      <c r="P261" t="s">
        <v>64</v>
      </c>
      <c r="Q261" t="s">
        <v>84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0</v>
      </c>
      <c r="Y261" t="b">
        <v>0</v>
      </c>
      <c r="Z261" t="b">
        <v>0</v>
      </c>
      <c r="AA261">
        <v>103</v>
      </c>
      <c r="AB261" t="str">
        <f t="shared" si="22"/>
        <v>0230</v>
      </c>
      <c r="AC261" t="s">
        <v>69</v>
      </c>
      <c r="AD261" t="b">
        <v>1</v>
      </c>
      <c r="AE261" t="b">
        <v>1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73</v>
      </c>
      <c r="AO261" t="s">
        <v>132</v>
      </c>
      <c r="AP261" t="b">
        <v>0</v>
      </c>
      <c r="AQ261" t="b">
        <v>0</v>
      </c>
      <c r="AR261" t="s">
        <v>75</v>
      </c>
      <c r="AS261" t="b">
        <v>0</v>
      </c>
      <c r="AT261" t="s">
        <v>76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401</v>
      </c>
      <c r="B262" t="s">
        <v>412</v>
      </c>
      <c r="C262" t="s">
        <v>413</v>
      </c>
      <c r="D262" t="s">
        <v>115</v>
      </c>
      <c r="E262" t="s">
        <v>115</v>
      </c>
      <c r="F262" t="s">
        <v>414</v>
      </c>
      <c r="G262">
        <v>1005</v>
      </c>
      <c r="H262" t="str">
        <f t="shared" si="24"/>
        <v>02212</v>
      </c>
      <c r="I262" t="s">
        <v>61</v>
      </c>
      <c r="J262" t="s">
        <v>405</v>
      </c>
      <c r="K262" t="s">
        <v>63</v>
      </c>
      <c r="L262">
        <v>50</v>
      </c>
      <c r="N262" t="str">
        <f t="shared" si="25"/>
        <v>0</v>
      </c>
      <c r="O262">
        <v>50</v>
      </c>
      <c r="P262" t="s">
        <v>64</v>
      </c>
      <c r="Q262" t="s">
        <v>84</v>
      </c>
      <c r="R262" t="s">
        <v>65</v>
      </c>
      <c r="S262" t="s">
        <v>66</v>
      </c>
      <c r="T262" t="s">
        <v>67</v>
      </c>
      <c r="U262" t="s">
        <v>68</v>
      </c>
      <c r="V262" t="s">
        <v>68</v>
      </c>
      <c r="X262" t="b">
        <v>0</v>
      </c>
      <c r="Y262" t="b">
        <v>0</v>
      </c>
      <c r="Z262" t="b">
        <v>0</v>
      </c>
      <c r="AA262">
        <v>103</v>
      </c>
      <c r="AB262" t="str">
        <f t="shared" si="22"/>
        <v>0230</v>
      </c>
      <c r="AC262" t="s">
        <v>69</v>
      </c>
      <c r="AD262" t="b">
        <v>1</v>
      </c>
      <c r="AE262" t="b">
        <v>1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73</v>
      </c>
      <c r="AO262" t="s">
        <v>132</v>
      </c>
      <c r="AP262" t="b">
        <v>0</v>
      </c>
      <c r="AQ262" t="b">
        <v>0</v>
      </c>
      <c r="AR262" t="s">
        <v>75</v>
      </c>
      <c r="AS262" t="b">
        <v>0</v>
      </c>
      <c r="AT262" t="s">
        <v>76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401</v>
      </c>
      <c r="B263" t="s">
        <v>412</v>
      </c>
      <c r="C263" t="s">
        <v>413</v>
      </c>
      <c r="D263" t="s">
        <v>93</v>
      </c>
      <c r="E263" t="s">
        <v>93</v>
      </c>
      <c r="F263" t="s">
        <v>414</v>
      </c>
      <c r="G263">
        <v>1006</v>
      </c>
      <c r="H263" t="str">
        <f t="shared" si="24"/>
        <v>02212</v>
      </c>
      <c r="I263" t="s">
        <v>61</v>
      </c>
      <c r="J263" t="s">
        <v>405</v>
      </c>
      <c r="K263" t="s">
        <v>63</v>
      </c>
      <c r="L263">
        <v>50</v>
      </c>
      <c r="N263" t="str">
        <f t="shared" si="25"/>
        <v>0</v>
      </c>
      <c r="O263">
        <v>50</v>
      </c>
      <c r="P263" t="s">
        <v>64</v>
      </c>
      <c r="Q263" t="s">
        <v>84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X263" t="b">
        <v>0</v>
      </c>
      <c r="Y263" t="b">
        <v>0</v>
      </c>
      <c r="Z263" t="b">
        <v>0</v>
      </c>
      <c r="AA263">
        <v>103</v>
      </c>
      <c r="AB263" t="str">
        <f t="shared" si="22"/>
        <v>0230</v>
      </c>
      <c r="AC263" t="s">
        <v>69</v>
      </c>
      <c r="AD263" t="b">
        <v>1</v>
      </c>
      <c r="AE263" t="b">
        <v>1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73</v>
      </c>
      <c r="AO263" t="s">
        <v>132</v>
      </c>
      <c r="AP263" t="b">
        <v>0</v>
      </c>
      <c r="AQ263" t="b">
        <v>0</v>
      </c>
      <c r="AR263" t="s">
        <v>75</v>
      </c>
      <c r="AS263" t="b">
        <v>0</v>
      </c>
      <c r="AT263" t="s">
        <v>76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401</v>
      </c>
      <c r="B264" t="s">
        <v>412</v>
      </c>
      <c r="C264" t="s">
        <v>413</v>
      </c>
      <c r="D264" t="s">
        <v>88</v>
      </c>
      <c r="E264" t="s">
        <v>88</v>
      </c>
      <c r="F264" t="s">
        <v>414</v>
      </c>
      <c r="G264">
        <v>1007</v>
      </c>
      <c r="H264" t="str">
        <f t="shared" si="24"/>
        <v>02212</v>
      </c>
      <c r="I264" t="s">
        <v>61</v>
      </c>
      <c r="J264" t="s">
        <v>405</v>
      </c>
      <c r="K264" t="s">
        <v>63</v>
      </c>
      <c r="L264">
        <v>50</v>
      </c>
      <c r="N264" t="str">
        <f t="shared" si="25"/>
        <v>0</v>
      </c>
      <c r="O264">
        <v>50</v>
      </c>
      <c r="P264" t="s">
        <v>64</v>
      </c>
      <c r="Q264" t="s">
        <v>84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X264" t="b">
        <v>0</v>
      </c>
      <c r="Y264" t="b">
        <v>0</v>
      </c>
      <c r="Z264" t="b">
        <v>0</v>
      </c>
      <c r="AA264">
        <v>103</v>
      </c>
      <c r="AB264" t="str">
        <f t="shared" si="22"/>
        <v>0230</v>
      </c>
      <c r="AC264" t="s">
        <v>69</v>
      </c>
      <c r="AD264" t="b">
        <v>1</v>
      </c>
      <c r="AE264" t="b">
        <v>1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73</v>
      </c>
      <c r="AO264" t="s">
        <v>132</v>
      </c>
      <c r="AP264" t="b">
        <v>0</v>
      </c>
      <c r="AQ264" t="b">
        <v>0</v>
      </c>
      <c r="AR264" t="s">
        <v>75</v>
      </c>
      <c r="AS264" t="b">
        <v>0</v>
      </c>
      <c r="AT264" t="s">
        <v>76</v>
      </c>
      <c r="AU264" t="s">
        <v>61</v>
      </c>
      <c r="AX264" t="s">
        <v>77</v>
      </c>
      <c r="AY264" t="s">
        <v>61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401</v>
      </c>
      <c r="B265" t="s">
        <v>415</v>
      </c>
      <c r="C265" t="s">
        <v>413</v>
      </c>
      <c r="D265" t="s">
        <v>151</v>
      </c>
      <c r="E265" t="s">
        <v>151</v>
      </c>
      <c r="F265" t="s">
        <v>414</v>
      </c>
      <c r="G265">
        <v>2001</v>
      </c>
      <c r="H265" t="str">
        <f t="shared" si="24"/>
        <v>02212</v>
      </c>
      <c r="I265" t="s">
        <v>61</v>
      </c>
      <c r="J265" t="s">
        <v>405</v>
      </c>
      <c r="K265" t="s">
        <v>63</v>
      </c>
      <c r="L265">
        <v>50</v>
      </c>
      <c r="N265" t="str">
        <f t="shared" si="25"/>
        <v>0</v>
      </c>
      <c r="O265">
        <v>50</v>
      </c>
      <c r="P265" t="s">
        <v>83</v>
      </c>
      <c r="Q265" t="s">
        <v>84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0</v>
      </c>
      <c r="Y265" t="b">
        <v>0</v>
      </c>
      <c r="Z265" t="b">
        <v>0</v>
      </c>
      <c r="AA265">
        <v>103</v>
      </c>
      <c r="AB265" t="str">
        <f t="shared" si="22"/>
        <v>0230</v>
      </c>
      <c r="AC265" t="s">
        <v>69</v>
      </c>
      <c r="AD265" t="b">
        <v>1</v>
      </c>
      <c r="AE265" t="b">
        <v>1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73</v>
      </c>
      <c r="AO265" t="s">
        <v>132</v>
      </c>
      <c r="AP265" t="b">
        <v>0</v>
      </c>
      <c r="AQ265" t="b">
        <v>0</v>
      </c>
      <c r="AR265" t="s">
        <v>75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401</v>
      </c>
      <c r="B266" t="s">
        <v>415</v>
      </c>
      <c r="C266" t="s">
        <v>413</v>
      </c>
      <c r="D266" t="s">
        <v>126</v>
      </c>
      <c r="E266" t="s">
        <v>126</v>
      </c>
      <c r="F266" t="s">
        <v>414</v>
      </c>
      <c r="G266">
        <v>2002</v>
      </c>
      <c r="H266" t="str">
        <f t="shared" si="24"/>
        <v>02212</v>
      </c>
      <c r="I266" t="s">
        <v>61</v>
      </c>
      <c r="J266" t="s">
        <v>405</v>
      </c>
      <c r="K266" t="s">
        <v>63</v>
      </c>
      <c r="L266">
        <v>50</v>
      </c>
      <c r="N266" t="str">
        <f t="shared" si="25"/>
        <v>0</v>
      </c>
      <c r="O266">
        <v>50</v>
      </c>
      <c r="P266" t="s">
        <v>83</v>
      </c>
      <c r="Q266" t="s">
        <v>84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0</v>
      </c>
      <c r="Y266" t="b">
        <v>0</v>
      </c>
      <c r="Z266" t="b">
        <v>0</v>
      </c>
      <c r="AA266">
        <v>103</v>
      </c>
      <c r="AB266" t="str">
        <f t="shared" si="22"/>
        <v>0230</v>
      </c>
      <c r="AC266" t="s">
        <v>69</v>
      </c>
      <c r="AD266" t="b">
        <v>1</v>
      </c>
      <c r="AE266" t="b">
        <v>1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73</v>
      </c>
      <c r="AO266" t="s">
        <v>132</v>
      </c>
      <c r="AP266" t="b">
        <v>0</v>
      </c>
      <c r="AQ266" t="b">
        <v>0</v>
      </c>
      <c r="AR266" t="s">
        <v>75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401</v>
      </c>
      <c r="B267" t="s">
        <v>415</v>
      </c>
      <c r="C267" t="s">
        <v>413</v>
      </c>
      <c r="D267" t="s">
        <v>79</v>
      </c>
      <c r="E267" t="s">
        <v>79</v>
      </c>
      <c r="F267" t="s">
        <v>414</v>
      </c>
      <c r="G267">
        <v>2003</v>
      </c>
      <c r="H267" t="str">
        <f t="shared" si="24"/>
        <v>02212</v>
      </c>
      <c r="I267" t="s">
        <v>61</v>
      </c>
      <c r="J267" t="s">
        <v>405</v>
      </c>
      <c r="K267" t="s">
        <v>63</v>
      </c>
      <c r="L267">
        <v>50</v>
      </c>
      <c r="N267" t="str">
        <f t="shared" si="25"/>
        <v>0</v>
      </c>
      <c r="O267">
        <v>50</v>
      </c>
      <c r="P267" t="s">
        <v>83</v>
      </c>
      <c r="Q267" t="s">
        <v>84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0</v>
      </c>
      <c r="Y267" t="b">
        <v>0</v>
      </c>
      <c r="Z267" t="b">
        <v>0</v>
      </c>
      <c r="AA267">
        <v>103</v>
      </c>
      <c r="AB267" t="str">
        <f t="shared" si="22"/>
        <v>0230</v>
      </c>
      <c r="AC267" t="s">
        <v>69</v>
      </c>
      <c r="AD267" t="b">
        <v>1</v>
      </c>
      <c r="AE267" t="b">
        <v>1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73</v>
      </c>
      <c r="AO267" t="s">
        <v>132</v>
      </c>
      <c r="AP267" t="b">
        <v>0</v>
      </c>
      <c r="AQ267" t="b">
        <v>0</v>
      </c>
      <c r="AR267" t="s">
        <v>75</v>
      </c>
      <c r="AS267" t="b">
        <v>0</v>
      </c>
      <c r="AT267" t="s">
        <v>76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401</v>
      </c>
      <c r="B268" t="s">
        <v>415</v>
      </c>
      <c r="C268" t="s">
        <v>413</v>
      </c>
      <c r="D268" t="s">
        <v>101</v>
      </c>
      <c r="E268" t="s">
        <v>101</v>
      </c>
      <c r="F268" t="s">
        <v>414</v>
      </c>
      <c r="G268">
        <v>2004</v>
      </c>
      <c r="H268" t="str">
        <f t="shared" si="24"/>
        <v>02212</v>
      </c>
      <c r="I268" t="s">
        <v>61</v>
      </c>
      <c r="J268" t="s">
        <v>405</v>
      </c>
      <c r="K268" t="s">
        <v>63</v>
      </c>
      <c r="L268">
        <v>50</v>
      </c>
      <c r="N268" t="str">
        <f t="shared" si="25"/>
        <v>0</v>
      </c>
      <c r="O268">
        <v>50</v>
      </c>
      <c r="P268" t="s">
        <v>83</v>
      </c>
      <c r="Q268" t="s">
        <v>84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0</v>
      </c>
      <c r="Y268" t="b">
        <v>0</v>
      </c>
      <c r="Z268" t="b">
        <v>0</v>
      </c>
      <c r="AA268">
        <v>103</v>
      </c>
      <c r="AB268" t="str">
        <f t="shared" si="22"/>
        <v>0230</v>
      </c>
      <c r="AC268" t="s">
        <v>69</v>
      </c>
      <c r="AD268" t="b">
        <v>1</v>
      </c>
      <c r="AE268" t="b">
        <v>1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73</v>
      </c>
      <c r="AO268" t="s">
        <v>132</v>
      </c>
      <c r="AP268" t="b">
        <v>0</v>
      </c>
      <c r="AQ268" t="b">
        <v>0</v>
      </c>
      <c r="AR268" t="s">
        <v>75</v>
      </c>
      <c r="AS268" t="b">
        <v>0</v>
      </c>
      <c r="AT268" t="s">
        <v>76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401</v>
      </c>
      <c r="B269" t="s">
        <v>415</v>
      </c>
      <c r="C269" t="s">
        <v>413</v>
      </c>
      <c r="D269" t="s">
        <v>93</v>
      </c>
      <c r="E269" t="s">
        <v>93</v>
      </c>
      <c r="F269" t="s">
        <v>414</v>
      </c>
      <c r="G269">
        <v>2005</v>
      </c>
      <c r="H269" t="str">
        <f t="shared" si="24"/>
        <v>02212</v>
      </c>
      <c r="I269" t="s">
        <v>61</v>
      </c>
      <c r="J269" t="s">
        <v>405</v>
      </c>
      <c r="K269" t="s">
        <v>63</v>
      </c>
      <c r="L269">
        <v>50</v>
      </c>
      <c r="N269" t="str">
        <f t="shared" si="25"/>
        <v>0</v>
      </c>
      <c r="O269">
        <v>50</v>
      </c>
      <c r="P269" t="s">
        <v>83</v>
      </c>
      <c r="Q269" t="s">
        <v>84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0</v>
      </c>
      <c r="Y269" t="b">
        <v>0</v>
      </c>
      <c r="Z269" t="b">
        <v>0</v>
      </c>
      <c r="AA269">
        <v>103</v>
      </c>
      <c r="AB269" t="str">
        <f t="shared" si="22"/>
        <v>0230</v>
      </c>
      <c r="AC269" t="s">
        <v>69</v>
      </c>
      <c r="AD269" t="b">
        <v>1</v>
      </c>
      <c r="AE269" t="b">
        <v>1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73</v>
      </c>
      <c r="AO269" t="s">
        <v>132</v>
      </c>
      <c r="AP269" t="b">
        <v>0</v>
      </c>
      <c r="AQ269" t="b">
        <v>0</v>
      </c>
      <c r="AR269" t="s">
        <v>75</v>
      </c>
      <c r="AS269" t="b">
        <v>0</v>
      </c>
      <c r="AT269" t="s">
        <v>76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401</v>
      </c>
      <c r="B270" t="s">
        <v>415</v>
      </c>
      <c r="C270" t="s">
        <v>413</v>
      </c>
      <c r="D270" t="s">
        <v>115</v>
      </c>
      <c r="E270" t="s">
        <v>115</v>
      </c>
      <c r="F270" t="s">
        <v>414</v>
      </c>
      <c r="G270">
        <v>2006</v>
      </c>
      <c r="H270" t="str">
        <f t="shared" si="24"/>
        <v>02212</v>
      </c>
      <c r="I270" t="s">
        <v>61</v>
      </c>
      <c r="J270" t="s">
        <v>405</v>
      </c>
      <c r="K270" t="s">
        <v>63</v>
      </c>
      <c r="L270">
        <v>50</v>
      </c>
      <c r="N270" t="str">
        <f t="shared" si="25"/>
        <v>0</v>
      </c>
      <c r="O270">
        <v>50</v>
      </c>
      <c r="P270" t="s">
        <v>83</v>
      </c>
      <c r="Q270" t="s">
        <v>84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0</v>
      </c>
      <c r="Y270" t="b">
        <v>0</v>
      </c>
      <c r="Z270" t="b">
        <v>0</v>
      </c>
      <c r="AA270">
        <v>103</v>
      </c>
      <c r="AB270" t="str">
        <f t="shared" si="22"/>
        <v>0230</v>
      </c>
      <c r="AC270" t="s">
        <v>69</v>
      </c>
      <c r="AD270" t="b">
        <v>1</v>
      </c>
      <c r="AE270" t="b">
        <v>1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73</v>
      </c>
      <c r="AO270" t="s">
        <v>132</v>
      </c>
      <c r="AP270" t="b">
        <v>0</v>
      </c>
      <c r="AQ270" t="b">
        <v>0</v>
      </c>
      <c r="AR270" t="s">
        <v>75</v>
      </c>
      <c r="AS270" t="b">
        <v>0</v>
      </c>
      <c r="AT270" t="s">
        <v>76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401</v>
      </c>
      <c r="B271" t="s">
        <v>416</v>
      </c>
      <c r="C271" t="s">
        <v>417</v>
      </c>
      <c r="D271" t="s">
        <v>126</v>
      </c>
      <c r="E271" t="s">
        <v>126</v>
      </c>
      <c r="F271" t="s">
        <v>418</v>
      </c>
      <c r="G271">
        <v>1001</v>
      </c>
      <c r="H271" t="str">
        <f t="shared" si="24"/>
        <v>02212</v>
      </c>
      <c r="I271" t="s">
        <v>61</v>
      </c>
      <c r="J271" t="s">
        <v>405</v>
      </c>
      <c r="K271" t="s">
        <v>63</v>
      </c>
      <c r="L271">
        <v>50</v>
      </c>
      <c r="N271" t="str">
        <f t="shared" si="25"/>
        <v>0</v>
      </c>
      <c r="O271">
        <v>50</v>
      </c>
      <c r="P271" t="s">
        <v>64</v>
      </c>
      <c r="Q271" t="s">
        <v>84</v>
      </c>
      <c r="R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0</v>
      </c>
      <c r="Y271" t="b">
        <v>0</v>
      </c>
      <c r="Z271" t="b">
        <v>0</v>
      </c>
      <c r="AA271">
        <v>103</v>
      </c>
      <c r="AB271" t="str">
        <f t="shared" si="22"/>
        <v>0230</v>
      </c>
      <c r="AC271" t="s">
        <v>69</v>
      </c>
      <c r="AD271" t="b">
        <v>1</v>
      </c>
      <c r="AE271" t="b">
        <v>1</v>
      </c>
      <c r="AF271" t="s">
        <v>70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73</v>
      </c>
      <c r="AO271" t="s">
        <v>132</v>
      </c>
      <c r="AP271" t="b">
        <v>0</v>
      </c>
      <c r="AQ271" t="b">
        <v>0</v>
      </c>
      <c r="AR271" t="s">
        <v>75</v>
      </c>
      <c r="AS271" t="b">
        <v>0</v>
      </c>
      <c r="AT271" t="s">
        <v>76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401</v>
      </c>
      <c r="B272" t="s">
        <v>416</v>
      </c>
      <c r="C272" t="s">
        <v>417</v>
      </c>
      <c r="D272" t="s">
        <v>151</v>
      </c>
      <c r="E272" t="s">
        <v>151</v>
      </c>
      <c r="F272" t="s">
        <v>418</v>
      </c>
      <c r="G272">
        <v>1002</v>
      </c>
      <c r="H272" t="str">
        <f t="shared" si="24"/>
        <v>02212</v>
      </c>
      <c r="I272" t="s">
        <v>61</v>
      </c>
      <c r="J272" t="s">
        <v>405</v>
      </c>
      <c r="K272" t="s">
        <v>63</v>
      </c>
      <c r="L272">
        <v>50</v>
      </c>
      <c r="N272" t="str">
        <f t="shared" si="25"/>
        <v>0</v>
      </c>
      <c r="O272">
        <v>50</v>
      </c>
      <c r="P272" t="s">
        <v>64</v>
      </c>
      <c r="Q272" t="s">
        <v>84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0</v>
      </c>
      <c r="Y272" t="b">
        <v>0</v>
      </c>
      <c r="Z272" t="b">
        <v>0</v>
      </c>
      <c r="AA272">
        <v>103</v>
      </c>
      <c r="AB272" t="str">
        <f t="shared" si="22"/>
        <v>0230</v>
      </c>
      <c r="AC272" t="s">
        <v>69</v>
      </c>
      <c r="AD272" t="b">
        <v>1</v>
      </c>
      <c r="AE272" t="b">
        <v>1</v>
      </c>
      <c r="AF272" t="s">
        <v>70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73</v>
      </c>
      <c r="AO272" t="s">
        <v>132</v>
      </c>
      <c r="AP272" t="b">
        <v>0</v>
      </c>
      <c r="AQ272" t="b">
        <v>0</v>
      </c>
      <c r="AR272" t="s">
        <v>75</v>
      </c>
      <c r="AS272" t="b">
        <v>0</v>
      </c>
      <c r="AT272" t="s">
        <v>76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401</v>
      </c>
      <c r="B273" t="s">
        <v>416</v>
      </c>
      <c r="C273" t="s">
        <v>417</v>
      </c>
      <c r="D273" t="s">
        <v>93</v>
      </c>
      <c r="E273" t="s">
        <v>93</v>
      </c>
      <c r="F273" t="s">
        <v>418</v>
      </c>
      <c r="G273">
        <v>1003</v>
      </c>
      <c r="H273" t="str">
        <f t="shared" si="24"/>
        <v>02212</v>
      </c>
      <c r="I273" t="s">
        <v>61</v>
      </c>
      <c r="J273" t="s">
        <v>405</v>
      </c>
      <c r="K273" t="s">
        <v>63</v>
      </c>
      <c r="L273">
        <v>50</v>
      </c>
      <c r="N273" t="str">
        <f t="shared" si="25"/>
        <v>0</v>
      </c>
      <c r="O273">
        <v>50</v>
      </c>
      <c r="P273" t="s">
        <v>64</v>
      </c>
      <c r="Q273" t="s">
        <v>84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0</v>
      </c>
      <c r="Y273" t="b">
        <v>0</v>
      </c>
      <c r="Z273" t="b">
        <v>0</v>
      </c>
      <c r="AA273">
        <v>103</v>
      </c>
      <c r="AB273" t="str">
        <f t="shared" si="22"/>
        <v>0230</v>
      </c>
      <c r="AC273" t="s">
        <v>69</v>
      </c>
      <c r="AD273" t="b">
        <v>1</v>
      </c>
      <c r="AE273" t="b">
        <v>1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73</v>
      </c>
      <c r="AO273" t="s">
        <v>132</v>
      </c>
      <c r="AP273" t="b">
        <v>0</v>
      </c>
      <c r="AQ273" t="b">
        <v>0</v>
      </c>
      <c r="AR273" t="s">
        <v>75</v>
      </c>
      <c r="AS273" t="b">
        <v>0</v>
      </c>
      <c r="AT273" t="s">
        <v>76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401</v>
      </c>
      <c r="B274" t="s">
        <v>416</v>
      </c>
      <c r="C274" t="s">
        <v>417</v>
      </c>
      <c r="D274" t="s">
        <v>88</v>
      </c>
      <c r="E274" t="s">
        <v>88</v>
      </c>
      <c r="F274" t="s">
        <v>418</v>
      </c>
      <c r="G274">
        <v>1004</v>
      </c>
      <c r="H274" t="str">
        <f t="shared" si="24"/>
        <v>02212</v>
      </c>
      <c r="I274" t="s">
        <v>61</v>
      </c>
      <c r="J274" t="s">
        <v>405</v>
      </c>
      <c r="K274" t="s">
        <v>63</v>
      </c>
      <c r="L274">
        <v>50</v>
      </c>
      <c r="N274" t="str">
        <f t="shared" si="25"/>
        <v>0</v>
      </c>
      <c r="O274">
        <v>50</v>
      </c>
      <c r="P274" t="s">
        <v>64</v>
      </c>
      <c r="Q274" t="s">
        <v>84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0</v>
      </c>
      <c r="Y274" t="b">
        <v>0</v>
      </c>
      <c r="Z274" t="b">
        <v>0</v>
      </c>
      <c r="AA274">
        <v>103</v>
      </c>
      <c r="AB274" t="str">
        <f t="shared" si="22"/>
        <v>0230</v>
      </c>
      <c r="AC274" t="s">
        <v>69</v>
      </c>
      <c r="AD274" t="b">
        <v>0</v>
      </c>
      <c r="AE274" t="b">
        <v>1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73</v>
      </c>
      <c r="AO274" t="s">
        <v>132</v>
      </c>
      <c r="AP274" t="b">
        <v>0</v>
      </c>
      <c r="AQ274" t="b">
        <v>0</v>
      </c>
      <c r="AR274" t="s">
        <v>75</v>
      </c>
      <c r="AS274" t="b">
        <v>0</v>
      </c>
      <c r="AT274" t="s">
        <v>76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401</v>
      </c>
      <c r="B275" t="s">
        <v>419</v>
      </c>
      <c r="C275" t="s">
        <v>417</v>
      </c>
      <c r="D275" t="s">
        <v>151</v>
      </c>
      <c r="E275" t="s">
        <v>151</v>
      </c>
      <c r="F275" t="s">
        <v>418</v>
      </c>
      <c r="G275">
        <v>2001</v>
      </c>
      <c r="H275" t="str">
        <f t="shared" si="24"/>
        <v>02212</v>
      </c>
      <c r="I275" t="s">
        <v>61</v>
      </c>
      <c r="J275" t="s">
        <v>405</v>
      </c>
      <c r="K275" t="s">
        <v>63</v>
      </c>
      <c r="L275">
        <v>50</v>
      </c>
      <c r="N275" t="str">
        <f t="shared" si="25"/>
        <v>0</v>
      </c>
      <c r="O275">
        <v>50</v>
      </c>
      <c r="P275" t="s">
        <v>83</v>
      </c>
      <c r="Q275" t="s">
        <v>84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0</v>
      </c>
      <c r="Y275" t="b">
        <v>0</v>
      </c>
      <c r="Z275" t="b">
        <v>0</v>
      </c>
      <c r="AA275">
        <v>103</v>
      </c>
      <c r="AB275" t="str">
        <f t="shared" si="22"/>
        <v>0230</v>
      </c>
      <c r="AC275" t="s">
        <v>69</v>
      </c>
      <c r="AD275" t="b">
        <v>1</v>
      </c>
      <c r="AE275" t="b">
        <v>1</v>
      </c>
      <c r="AF275" t="s">
        <v>70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73</v>
      </c>
      <c r="AO275" t="s">
        <v>132</v>
      </c>
      <c r="AP275" t="b">
        <v>0</v>
      </c>
      <c r="AQ275" t="b">
        <v>0</v>
      </c>
      <c r="AR275" t="s">
        <v>75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401</v>
      </c>
      <c r="B276" t="s">
        <v>419</v>
      </c>
      <c r="C276" t="s">
        <v>417</v>
      </c>
      <c r="D276" t="s">
        <v>126</v>
      </c>
      <c r="E276" t="s">
        <v>126</v>
      </c>
      <c r="F276" t="s">
        <v>418</v>
      </c>
      <c r="G276">
        <v>2002</v>
      </c>
      <c r="H276" t="str">
        <f t="shared" si="24"/>
        <v>02212</v>
      </c>
      <c r="I276" t="s">
        <v>61</v>
      </c>
      <c r="J276" t="s">
        <v>405</v>
      </c>
      <c r="K276" t="s">
        <v>63</v>
      </c>
      <c r="L276">
        <v>50</v>
      </c>
      <c r="N276" t="str">
        <f t="shared" si="25"/>
        <v>0</v>
      </c>
      <c r="O276">
        <v>50</v>
      </c>
      <c r="P276" t="s">
        <v>83</v>
      </c>
      <c r="Q276" t="s">
        <v>84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0</v>
      </c>
      <c r="Y276" t="b">
        <v>0</v>
      </c>
      <c r="Z276" t="b">
        <v>0</v>
      </c>
      <c r="AA276">
        <v>103</v>
      </c>
      <c r="AB276" t="str">
        <f t="shared" si="22"/>
        <v>0230</v>
      </c>
      <c r="AC276" t="s">
        <v>69</v>
      </c>
      <c r="AD276" t="b">
        <v>1</v>
      </c>
      <c r="AE276" t="b">
        <v>1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73</v>
      </c>
      <c r="AO276" t="s">
        <v>132</v>
      </c>
      <c r="AP276" t="b">
        <v>0</v>
      </c>
      <c r="AQ276" t="b">
        <v>0</v>
      </c>
      <c r="AR276" t="s">
        <v>75</v>
      </c>
      <c r="AS276" t="b">
        <v>0</v>
      </c>
      <c r="AT276" t="s">
        <v>76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401</v>
      </c>
      <c r="B277" t="s">
        <v>419</v>
      </c>
      <c r="C277" t="s">
        <v>417</v>
      </c>
      <c r="D277" t="s">
        <v>88</v>
      </c>
      <c r="E277" t="s">
        <v>88</v>
      </c>
      <c r="F277" t="s">
        <v>418</v>
      </c>
      <c r="G277">
        <v>2003</v>
      </c>
      <c r="H277" t="str">
        <f t="shared" si="24"/>
        <v>02212</v>
      </c>
      <c r="I277" t="s">
        <v>61</v>
      </c>
      <c r="J277" t="s">
        <v>405</v>
      </c>
      <c r="K277" t="s">
        <v>63</v>
      </c>
      <c r="L277">
        <v>50</v>
      </c>
      <c r="N277" t="str">
        <f t="shared" si="25"/>
        <v>0</v>
      </c>
      <c r="O277">
        <v>50</v>
      </c>
      <c r="P277" t="s">
        <v>83</v>
      </c>
      <c r="Q277" t="s">
        <v>84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 t="str">
        <f t="shared" si="22"/>
        <v>0230</v>
      </c>
      <c r="AC277" t="s">
        <v>69</v>
      </c>
      <c r="AD277" t="b">
        <v>0</v>
      </c>
      <c r="AE277" t="b">
        <v>1</v>
      </c>
      <c r="AF277" t="s">
        <v>70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73</v>
      </c>
      <c r="AO277" t="s">
        <v>132</v>
      </c>
      <c r="AP277" t="b">
        <v>0</v>
      </c>
      <c r="AQ277" t="b">
        <v>0</v>
      </c>
      <c r="AR277" t="s">
        <v>75</v>
      </c>
      <c r="AS277" t="b">
        <v>0</v>
      </c>
      <c r="AT277" t="s">
        <v>76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401</v>
      </c>
      <c r="B278" t="s">
        <v>420</v>
      </c>
      <c r="C278" t="s">
        <v>421</v>
      </c>
      <c r="D278" t="s">
        <v>126</v>
      </c>
      <c r="E278" t="s">
        <v>126</v>
      </c>
      <c r="F278" t="s">
        <v>422</v>
      </c>
      <c r="G278" t="s">
        <v>109</v>
      </c>
      <c r="H278" t="str">
        <f t="shared" si="24"/>
        <v>02212</v>
      </c>
      <c r="I278" t="s">
        <v>61</v>
      </c>
      <c r="J278" t="s">
        <v>405</v>
      </c>
      <c r="K278" t="s">
        <v>63</v>
      </c>
      <c r="L278">
        <v>5</v>
      </c>
      <c r="N278" t="str">
        <f t="shared" si="25"/>
        <v>0</v>
      </c>
      <c r="O278">
        <v>5</v>
      </c>
      <c r="P278" t="s">
        <v>99</v>
      </c>
      <c r="Q278" t="s">
        <v>84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0</v>
      </c>
      <c r="Y278" t="b">
        <v>0</v>
      </c>
      <c r="Z278" t="b">
        <v>0</v>
      </c>
      <c r="AA278">
        <v>103</v>
      </c>
      <c r="AB278" t="str">
        <f t="shared" si="22"/>
        <v>0230</v>
      </c>
      <c r="AC278" t="s">
        <v>69</v>
      </c>
      <c r="AD278" t="b">
        <v>1</v>
      </c>
      <c r="AE278" t="b">
        <v>1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73</v>
      </c>
      <c r="AO278" t="s">
        <v>132</v>
      </c>
      <c r="AP278" t="b">
        <v>0</v>
      </c>
      <c r="AQ278" t="b">
        <v>0</v>
      </c>
      <c r="AR278" t="s">
        <v>75</v>
      </c>
      <c r="AS278" t="b">
        <v>0</v>
      </c>
      <c r="AT278" t="s">
        <v>76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401</v>
      </c>
      <c r="B279" t="s">
        <v>420</v>
      </c>
      <c r="C279" t="s">
        <v>421</v>
      </c>
      <c r="D279" t="s">
        <v>93</v>
      </c>
      <c r="E279" t="s">
        <v>93</v>
      </c>
      <c r="F279" t="s">
        <v>422</v>
      </c>
      <c r="G279" t="s">
        <v>110</v>
      </c>
      <c r="H279" t="str">
        <f t="shared" si="24"/>
        <v>02212</v>
      </c>
      <c r="I279" t="s">
        <v>61</v>
      </c>
      <c r="J279" t="s">
        <v>405</v>
      </c>
      <c r="K279" t="s">
        <v>63</v>
      </c>
      <c r="L279">
        <v>5</v>
      </c>
      <c r="N279" t="str">
        <f t="shared" si="25"/>
        <v>0</v>
      </c>
      <c r="O279">
        <v>5</v>
      </c>
      <c r="P279" t="s">
        <v>99</v>
      </c>
      <c r="Q279" t="s">
        <v>84</v>
      </c>
      <c r="R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0</v>
      </c>
      <c r="Y279" t="b">
        <v>0</v>
      </c>
      <c r="Z279" t="b">
        <v>0</v>
      </c>
      <c r="AA279">
        <v>103</v>
      </c>
      <c r="AB279" t="str">
        <f t="shared" si="22"/>
        <v>0230</v>
      </c>
      <c r="AC279" t="s">
        <v>69</v>
      </c>
      <c r="AD279" t="b">
        <v>1</v>
      </c>
      <c r="AE279" t="b">
        <v>1</v>
      </c>
      <c r="AF279" t="s">
        <v>70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73</v>
      </c>
      <c r="AO279" t="s">
        <v>132</v>
      </c>
      <c r="AP279" t="b">
        <v>0</v>
      </c>
      <c r="AQ279" t="b">
        <v>0</v>
      </c>
      <c r="AR279" t="s">
        <v>75</v>
      </c>
      <c r="AS279" t="b">
        <v>0</v>
      </c>
      <c r="AT279" t="s">
        <v>76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401</v>
      </c>
      <c r="B280" t="s">
        <v>420</v>
      </c>
      <c r="C280" t="s">
        <v>421</v>
      </c>
      <c r="D280" t="s">
        <v>115</v>
      </c>
      <c r="E280" t="s">
        <v>115</v>
      </c>
      <c r="F280" t="s">
        <v>422</v>
      </c>
      <c r="G280" t="s">
        <v>170</v>
      </c>
      <c r="H280" t="str">
        <f t="shared" si="24"/>
        <v>02212</v>
      </c>
      <c r="I280" t="s">
        <v>61</v>
      </c>
      <c r="J280" t="s">
        <v>405</v>
      </c>
      <c r="K280" t="s">
        <v>63</v>
      </c>
      <c r="L280">
        <v>5</v>
      </c>
      <c r="N280" t="str">
        <f t="shared" si="25"/>
        <v>0</v>
      </c>
      <c r="O280">
        <v>5</v>
      </c>
      <c r="P280" t="s">
        <v>99</v>
      </c>
      <c r="Q280" t="s">
        <v>84</v>
      </c>
      <c r="R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0</v>
      </c>
      <c r="Y280" t="b">
        <v>0</v>
      </c>
      <c r="Z280" t="b">
        <v>0</v>
      </c>
      <c r="AA280">
        <v>103</v>
      </c>
      <c r="AB280" t="str">
        <f t="shared" si="22"/>
        <v>0230</v>
      </c>
      <c r="AC280" t="s">
        <v>69</v>
      </c>
      <c r="AD280" t="b">
        <v>1</v>
      </c>
      <c r="AE280" t="b">
        <v>1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73</v>
      </c>
      <c r="AO280" t="s">
        <v>132</v>
      </c>
      <c r="AP280" t="b">
        <v>0</v>
      </c>
      <c r="AQ280" t="b">
        <v>0</v>
      </c>
      <c r="AR280" t="s">
        <v>75</v>
      </c>
      <c r="AS280" t="b">
        <v>0</v>
      </c>
      <c r="AT280" t="s">
        <v>76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401</v>
      </c>
      <c r="B281" t="s">
        <v>420</v>
      </c>
      <c r="C281" t="s">
        <v>421</v>
      </c>
      <c r="D281" t="s">
        <v>88</v>
      </c>
      <c r="E281" t="s">
        <v>88</v>
      </c>
      <c r="F281" t="s">
        <v>422</v>
      </c>
      <c r="G281" t="s">
        <v>171</v>
      </c>
      <c r="H281" t="str">
        <f t="shared" si="24"/>
        <v>02212</v>
      </c>
      <c r="I281" t="s">
        <v>61</v>
      </c>
      <c r="J281" t="s">
        <v>405</v>
      </c>
      <c r="K281" t="s">
        <v>63</v>
      </c>
      <c r="L281">
        <v>5</v>
      </c>
      <c r="N281" t="str">
        <f t="shared" si="25"/>
        <v>0</v>
      </c>
      <c r="O281">
        <v>5</v>
      </c>
      <c r="P281" t="s">
        <v>99</v>
      </c>
      <c r="Q281" t="s">
        <v>84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0</v>
      </c>
      <c r="Y281" t="b">
        <v>0</v>
      </c>
      <c r="Z281" t="b">
        <v>0</v>
      </c>
      <c r="AA281">
        <v>103</v>
      </c>
      <c r="AB281" t="str">
        <f t="shared" ref="AB281:AB344" si="26">"0230"</f>
        <v>0230</v>
      </c>
      <c r="AC281" t="s">
        <v>69</v>
      </c>
      <c r="AD281" t="b">
        <v>1</v>
      </c>
      <c r="AE281" t="b">
        <v>1</v>
      </c>
      <c r="AF281" t="s">
        <v>70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73</v>
      </c>
      <c r="AO281" t="s">
        <v>132</v>
      </c>
      <c r="AP281" t="b">
        <v>0</v>
      </c>
      <c r="AQ281" t="b">
        <v>0</v>
      </c>
      <c r="AR281" t="s">
        <v>75</v>
      </c>
      <c r="AS281" t="b">
        <v>0</v>
      </c>
      <c r="AT281" t="s">
        <v>76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401</v>
      </c>
      <c r="B282" t="s">
        <v>420</v>
      </c>
      <c r="C282" t="s">
        <v>421</v>
      </c>
      <c r="D282" t="s">
        <v>79</v>
      </c>
      <c r="E282" t="s">
        <v>79</v>
      </c>
      <c r="F282" t="s">
        <v>422</v>
      </c>
      <c r="G282" t="s">
        <v>172</v>
      </c>
      <c r="H282" t="str">
        <f t="shared" si="24"/>
        <v>02212</v>
      </c>
      <c r="I282" t="s">
        <v>61</v>
      </c>
      <c r="J282" t="s">
        <v>405</v>
      </c>
      <c r="K282" t="s">
        <v>63</v>
      </c>
      <c r="L282">
        <v>5</v>
      </c>
      <c r="N282" t="str">
        <f t="shared" si="25"/>
        <v>0</v>
      </c>
      <c r="O282">
        <v>5</v>
      </c>
      <c r="P282" t="s">
        <v>99</v>
      </c>
      <c r="Q282" t="s">
        <v>84</v>
      </c>
      <c r="R282" t="s">
        <v>65</v>
      </c>
      <c r="S282" t="s">
        <v>66</v>
      </c>
      <c r="T282" t="s">
        <v>67</v>
      </c>
      <c r="U282" t="s">
        <v>68</v>
      </c>
      <c r="V282" t="s">
        <v>68</v>
      </c>
      <c r="X282" t="b">
        <v>0</v>
      </c>
      <c r="Y282" t="b">
        <v>0</v>
      </c>
      <c r="Z282" t="b">
        <v>0</v>
      </c>
      <c r="AA282">
        <v>103</v>
      </c>
      <c r="AB282" t="str">
        <f t="shared" si="26"/>
        <v>0230</v>
      </c>
      <c r="AC282" t="s">
        <v>69</v>
      </c>
      <c r="AD282" t="b">
        <v>1</v>
      </c>
      <c r="AE282" t="b">
        <v>1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73</v>
      </c>
      <c r="AO282" t="s">
        <v>132</v>
      </c>
      <c r="AP282" t="b">
        <v>0</v>
      </c>
      <c r="AQ282" t="b">
        <v>0</v>
      </c>
      <c r="AR282" t="s">
        <v>75</v>
      </c>
      <c r="AS282" t="b">
        <v>0</v>
      </c>
      <c r="AT282" t="s">
        <v>76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D282" t="s">
        <v>61</v>
      </c>
    </row>
    <row r="283" spans="1:56" x14ac:dyDescent="0.25">
      <c r="A283" t="s">
        <v>401</v>
      </c>
      <c r="B283" t="s">
        <v>420</v>
      </c>
      <c r="C283" t="s">
        <v>421</v>
      </c>
      <c r="D283" t="s">
        <v>101</v>
      </c>
      <c r="E283" t="s">
        <v>101</v>
      </c>
      <c r="F283" t="s">
        <v>422</v>
      </c>
      <c r="G283" t="s">
        <v>354</v>
      </c>
      <c r="H283" t="str">
        <f t="shared" si="24"/>
        <v>02212</v>
      </c>
      <c r="I283" t="s">
        <v>61</v>
      </c>
      <c r="J283" t="s">
        <v>405</v>
      </c>
      <c r="K283" t="s">
        <v>63</v>
      </c>
      <c r="L283">
        <v>5</v>
      </c>
      <c r="N283" t="str">
        <f t="shared" si="25"/>
        <v>0</v>
      </c>
      <c r="O283">
        <v>5</v>
      </c>
      <c r="P283" t="s">
        <v>99</v>
      </c>
      <c r="Q283" t="s">
        <v>84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0</v>
      </c>
      <c r="Y283" t="b">
        <v>0</v>
      </c>
      <c r="Z283" t="b">
        <v>0</v>
      </c>
      <c r="AA283">
        <v>103</v>
      </c>
      <c r="AB283" t="str">
        <f t="shared" si="26"/>
        <v>0230</v>
      </c>
      <c r="AC283" t="s">
        <v>69</v>
      </c>
      <c r="AD283" t="b">
        <v>1</v>
      </c>
      <c r="AE283" t="b">
        <v>1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73</v>
      </c>
      <c r="AO283" t="s">
        <v>132</v>
      </c>
      <c r="AP283" t="b">
        <v>0</v>
      </c>
      <c r="AQ283" t="b">
        <v>0</v>
      </c>
      <c r="AR283" t="s">
        <v>75</v>
      </c>
      <c r="AS283" t="b">
        <v>0</v>
      </c>
      <c r="AT283" t="s">
        <v>76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D283" t="s">
        <v>61</v>
      </c>
    </row>
    <row r="284" spans="1:56" x14ac:dyDescent="0.25">
      <c r="A284" t="s">
        <v>401</v>
      </c>
      <c r="B284" t="s">
        <v>420</v>
      </c>
      <c r="C284" t="s">
        <v>421</v>
      </c>
      <c r="D284" t="s">
        <v>151</v>
      </c>
      <c r="E284" t="s">
        <v>151</v>
      </c>
      <c r="F284" t="s">
        <v>422</v>
      </c>
      <c r="G284" t="s">
        <v>355</v>
      </c>
      <c r="H284" t="str">
        <f t="shared" si="24"/>
        <v>02212</v>
      </c>
      <c r="I284" t="s">
        <v>61</v>
      </c>
      <c r="J284" t="s">
        <v>405</v>
      </c>
      <c r="K284" t="s">
        <v>63</v>
      </c>
      <c r="L284">
        <v>5</v>
      </c>
      <c r="N284" t="str">
        <f t="shared" ref="N284:N312" si="27">"0"</f>
        <v>0</v>
      </c>
      <c r="O284">
        <v>5</v>
      </c>
      <c r="P284" t="s">
        <v>99</v>
      </c>
      <c r="Q284" t="s">
        <v>84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0</v>
      </c>
      <c r="Y284" t="b">
        <v>0</v>
      </c>
      <c r="Z284" t="b">
        <v>0</v>
      </c>
      <c r="AA284">
        <v>103</v>
      </c>
      <c r="AB284" t="str">
        <f t="shared" si="26"/>
        <v>0230</v>
      </c>
      <c r="AC284" t="s">
        <v>69</v>
      </c>
      <c r="AD284" t="b">
        <v>1</v>
      </c>
      <c r="AE284" t="b">
        <v>1</v>
      </c>
      <c r="AF284" t="s">
        <v>70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73</v>
      </c>
      <c r="AO284" t="s">
        <v>132</v>
      </c>
      <c r="AP284" t="b">
        <v>0</v>
      </c>
      <c r="AQ284" t="b">
        <v>0</v>
      </c>
      <c r="AR284" t="s">
        <v>75</v>
      </c>
      <c r="AS284" t="b">
        <v>0</v>
      </c>
      <c r="AT284" t="s">
        <v>76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423</v>
      </c>
      <c r="B285" t="s">
        <v>424</v>
      </c>
      <c r="C285">
        <v>1501360</v>
      </c>
      <c r="D285" t="s">
        <v>88</v>
      </c>
      <c r="E285" t="s">
        <v>88</v>
      </c>
      <c r="F285" t="s">
        <v>425</v>
      </c>
      <c r="G285" t="s">
        <v>114</v>
      </c>
      <c r="I285" t="s">
        <v>61</v>
      </c>
      <c r="J285" t="s">
        <v>338</v>
      </c>
      <c r="K285" t="s">
        <v>63</v>
      </c>
      <c r="L285">
        <v>35</v>
      </c>
      <c r="N285" t="str">
        <f t="shared" si="27"/>
        <v>0</v>
      </c>
      <c r="O285">
        <v>35</v>
      </c>
      <c r="P285" t="s">
        <v>64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 t="str">
        <f t="shared" si="26"/>
        <v>0230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73</v>
      </c>
      <c r="AO285" t="s">
        <v>132</v>
      </c>
      <c r="AP285" t="b">
        <v>0</v>
      </c>
      <c r="AQ285" t="b">
        <v>0</v>
      </c>
      <c r="AR285" t="s">
        <v>75</v>
      </c>
      <c r="AS285" t="b">
        <v>0</v>
      </c>
      <c r="AT285" t="s">
        <v>76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423</v>
      </c>
      <c r="B286" t="s">
        <v>426</v>
      </c>
      <c r="C286">
        <v>1503310</v>
      </c>
      <c r="D286" t="s">
        <v>151</v>
      </c>
      <c r="E286" t="s">
        <v>151</v>
      </c>
      <c r="F286" t="s">
        <v>425</v>
      </c>
      <c r="G286" t="str">
        <f>"0002"</f>
        <v>0002</v>
      </c>
      <c r="I286" t="s">
        <v>61</v>
      </c>
      <c r="J286" t="s">
        <v>338</v>
      </c>
      <c r="K286" t="s">
        <v>63</v>
      </c>
      <c r="L286">
        <v>50</v>
      </c>
      <c r="N286" t="str">
        <f t="shared" si="27"/>
        <v>0</v>
      </c>
      <c r="O286">
        <v>50</v>
      </c>
      <c r="P286" t="s">
        <v>64</v>
      </c>
      <c r="Q286" t="s">
        <v>65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 t="str">
        <f t="shared" si="26"/>
        <v>0230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73</v>
      </c>
      <c r="AO286" t="s">
        <v>132</v>
      </c>
      <c r="AP286" t="b">
        <v>0</v>
      </c>
      <c r="AQ286" t="b">
        <v>0</v>
      </c>
      <c r="AR286" t="s">
        <v>75</v>
      </c>
      <c r="AS286" t="b">
        <v>0</v>
      </c>
      <c r="AT286" t="s">
        <v>76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423</v>
      </c>
      <c r="B287" t="s">
        <v>426</v>
      </c>
      <c r="C287">
        <v>1503310</v>
      </c>
      <c r="D287" t="s">
        <v>88</v>
      </c>
      <c r="E287" t="s">
        <v>88</v>
      </c>
      <c r="F287" t="s">
        <v>425</v>
      </c>
      <c r="G287" t="str">
        <f>"0003"</f>
        <v>0003</v>
      </c>
      <c r="I287" t="s">
        <v>61</v>
      </c>
      <c r="J287" t="s">
        <v>338</v>
      </c>
      <c r="K287" t="s">
        <v>63</v>
      </c>
      <c r="L287">
        <v>47</v>
      </c>
      <c r="N287" t="str">
        <f t="shared" si="27"/>
        <v>0</v>
      </c>
      <c r="O287">
        <v>47</v>
      </c>
      <c r="P287" t="s">
        <v>83</v>
      </c>
      <c r="Q287" t="s">
        <v>65</v>
      </c>
      <c r="R287" t="s">
        <v>65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 t="str">
        <f t="shared" si="26"/>
        <v>0230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73</v>
      </c>
      <c r="AO287" t="s">
        <v>132</v>
      </c>
      <c r="AP287" t="b">
        <v>0</v>
      </c>
      <c r="AQ287" t="b">
        <v>0</v>
      </c>
      <c r="AR287" t="s">
        <v>75</v>
      </c>
      <c r="AS287" t="b">
        <v>0</v>
      </c>
      <c r="AT287" t="s">
        <v>76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423</v>
      </c>
      <c r="B288" t="s">
        <v>427</v>
      </c>
      <c r="C288">
        <v>1504460</v>
      </c>
      <c r="D288" t="s">
        <v>88</v>
      </c>
      <c r="E288" t="s">
        <v>88</v>
      </c>
      <c r="F288" t="s">
        <v>428</v>
      </c>
      <c r="G288" t="str">
        <f>"0001"</f>
        <v>0001</v>
      </c>
      <c r="I288" t="s">
        <v>61</v>
      </c>
      <c r="J288" t="s">
        <v>429</v>
      </c>
      <c r="K288" t="s">
        <v>63</v>
      </c>
      <c r="L288">
        <v>25</v>
      </c>
      <c r="N288" t="str">
        <f t="shared" si="27"/>
        <v>0</v>
      </c>
      <c r="O288">
        <v>25</v>
      </c>
      <c r="P288" t="s">
        <v>83</v>
      </c>
      <c r="Q288" t="s">
        <v>65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 t="str">
        <f t="shared" si="26"/>
        <v>0230</v>
      </c>
      <c r="AC288" t="s">
        <v>86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73</v>
      </c>
      <c r="AO288" t="s">
        <v>132</v>
      </c>
      <c r="AP288" t="b">
        <v>0</v>
      </c>
      <c r="AQ288" t="b">
        <v>0</v>
      </c>
      <c r="AR288" t="s">
        <v>75</v>
      </c>
      <c r="AS288" t="b">
        <v>0</v>
      </c>
      <c r="AT288" t="s">
        <v>76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423</v>
      </c>
      <c r="B289" t="s">
        <v>430</v>
      </c>
      <c r="C289">
        <v>1501340</v>
      </c>
      <c r="D289" t="s">
        <v>151</v>
      </c>
      <c r="E289" t="s">
        <v>151</v>
      </c>
      <c r="F289" t="s">
        <v>428</v>
      </c>
      <c r="G289" t="str">
        <f>"0003"</f>
        <v>0003</v>
      </c>
      <c r="I289" t="s">
        <v>61</v>
      </c>
      <c r="J289" t="s">
        <v>338</v>
      </c>
      <c r="K289" t="s">
        <v>63</v>
      </c>
      <c r="L289">
        <v>43</v>
      </c>
      <c r="N289" t="str">
        <f t="shared" si="27"/>
        <v>0</v>
      </c>
      <c r="O289">
        <v>43</v>
      </c>
      <c r="P289" t="s">
        <v>64</v>
      </c>
      <c r="Q289" t="s">
        <v>65</v>
      </c>
      <c r="R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 t="str">
        <f t="shared" si="26"/>
        <v>0230</v>
      </c>
      <c r="AC289" t="s">
        <v>86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73</v>
      </c>
      <c r="AO289" t="s">
        <v>132</v>
      </c>
      <c r="AP289" t="b">
        <v>0</v>
      </c>
      <c r="AQ289" t="b">
        <v>0</v>
      </c>
      <c r="AR289" t="s">
        <v>75</v>
      </c>
      <c r="AS289" t="b">
        <v>0</v>
      </c>
      <c r="AT289" t="s">
        <v>76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423</v>
      </c>
      <c r="B290" t="s">
        <v>430</v>
      </c>
      <c r="C290">
        <v>1501340</v>
      </c>
      <c r="D290" t="s">
        <v>79</v>
      </c>
      <c r="E290" t="s">
        <v>79</v>
      </c>
      <c r="F290" t="s">
        <v>431</v>
      </c>
      <c r="G290" t="s">
        <v>114</v>
      </c>
      <c r="I290" t="s">
        <v>61</v>
      </c>
      <c r="J290" t="s">
        <v>338</v>
      </c>
      <c r="K290" t="s">
        <v>63</v>
      </c>
      <c r="L290">
        <v>40</v>
      </c>
      <c r="N290" t="str">
        <f t="shared" si="27"/>
        <v>0</v>
      </c>
      <c r="O290">
        <v>40</v>
      </c>
      <c r="P290" t="s">
        <v>64</v>
      </c>
      <c r="Q290" t="s">
        <v>65</v>
      </c>
      <c r="R290" t="s">
        <v>65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 t="str">
        <f t="shared" si="26"/>
        <v>0230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73</v>
      </c>
      <c r="AO290" t="s">
        <v>132</v>
      </c>
      <c r="AP290" t="b">
        <v>0</v>
      </c>
      <c r="AQ290" t="b">
        <v>0</v>
      </c>
      <c r="AR290" t="s">
        <v>75</v>
      </c>
      <c r="AS290" t="b">
        <v>0</v>
      </c>
      <c r="AT290" t="s">
        <v>76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423</v>
      </c>
      <c r="B291" t="s">
        <v>430</v>
      </c>
      <c r="C291">
        <v>1501340</v>
      </c>
      <c r="D291" t="s">
        <v>126</v>
      </c>
      <c r="E291" t="s">
        <v>126</v>
      </c>
      <c r="F291" t="s">
        <v>428</v>
      </c>
      <c r="G291" t="s">
        <v>281</v>
      </c>
      <c r="I291" t="s">
        <v>61</v>
      </c>
      <c r="J291" t="s">
        <v>338</v>
      </c>
      <c r="K291" t="s">
        <v>63</v>
      </c>
      <c r="L291">
        <v>40</v>
      </c>
      <c r="N291" t="str">
        <f t="shared" si="27"/>
        <v>0</v>
      </c>
      <c r="O291">
        <v>40</v>
      </c>
      <c r="P291" t="s">
        <v>83</v>
      </c>
      <c r="Q291" t="s">
        <v>65</v>
      </c>
      <c r="R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103</v>
      </c>
      <c r="AB291" t="str">
        <f t="shared" si="26"/>
        <v>0230</v>
      </c>
      <c r="AC291" t="s">
        <v>86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73</v>
      </c>
      <c r="AO291" t="s">
        <v>132</v>
      </c>
      <c r="AP291" t="b">
        <v>0</v>
      </c>
      <c r="AQ291" t="b">
        <v>0</v>
      </c>
      <c r="AR291" t="s">
        <v>75</v>
      </c>
      <c r="AS291" t="b">
        <v>0</v>
      </c>
      <c r="AT291" t="s">
        <v>76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423</v>
      </c>
      <c r="B292" t="s">
        <v>430</v>
      </c>
      <c r="C292">
        <v>1501340</v>
      </c>
      <c r="D292" t="s">
        <v>79</v>
      </c>
      <c r="E292" t="s">
        <v>79</v>
      </c>
      <c r="F292" t="s">
        <v>431</v>
      </c>
      <c r="G292" t="s">
        <v>290</v>
      </c>
      <c r="I292" t="s">
        <v>61</v>
      </c>
      <c r="J292" t="s">
        <v>338</v>
      </c>
      <c r="K292" t="s">
        <v>63</v>
      </c>
      <c r="L292">
        <v>40</v>
      </c>
      <c r="N292" t="str">
        <f t="shared" si="27"/>
        <v>0</v>
      </c>
      <c r="O292">
        <v>40</v>
      </c>
      <c r="P292" t="s">
        <v>83</v>
      </c>
      <c r="Q292" t="s">
        <v>65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103</v>
      </c>
      <c r="AB292" t="str">
        <f t="shared" si="26"/>
        <v>0230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73</v>
      </c>
      <c r="AO292" t="s">
        <v>132</v>
      </c>
      <c r="AP292" t="b">
        <v>0</v>
      </c>
      <c r="AQ292" t="b">
        <v>0</v>
      </c>
      <c r="AR292" t="s">
        <v>75</v>
      </c>
      <c r="AS292" t="b">
        <v>0</v>
      </c>
      <c r="AT292" t="s">
        <v>76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423</v>
      </c>
      <c r="B293" t="s">
        <v>432</v>
      </c>
      <c r="C293">
        <v>3026010</v>
      </c>
      <c r="D293" t="s">
        <v>126</v>
      </c>
      <c r="E293" t="s">
        <v>126</v>
      </c>
      <c r="F293" t="s">
        <v>425</v>
      </c>
      <c r="G293" t="s">
        <v>109</v>
      </c>
      <c r="I293" t="s">
        <v>61</v>
      </c>
      <c r="J293" t="s">
        <v>338</v>
      </c>
      <c r="K293" t="s">
        <v>63</v>
      </c>
      <c r="L293">
        <v>80</v>
      </c>
      <c r="M293" t="str">
        <f>"0"</f>
        <v>0</v>
      </c>
      <c r="N293" t="str">
        <f t="shared" si="27"/>
        <v>0</v>
      </c>
      <c r="O293">
        <v>80</v>
      </c>
      <c r="P293" t="s">
        <v>99</v>
      </c>
      <c r="Q293" t="s">
        <v>65</v>
      </c>
      <c r="R293" t="s">
        <v>65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 t="str">
        <f t="shared" si="26"/>
        <v>0230</v>
      </c>
      <c r="AC293" t="s">
        <v>69</v>
      </c>
      <c r="AD293" t="b">
        <v>0</v>
      </c>
      <c r="AE293" t="b">
        <v>0</v>
      </c>
      <c r="AF293" t="s">
        <v>70</v>
      </c>
      <c r="AG293" t="s">
        <v>71</v>
      </c>
      <c r="AH293" t="s">
        <v>61</v>
      </c>
      <c r="AI293" t="b">
        <v>1</v>
      </c>
      <c r="AJ293" t="s">
        <v>72</v>
      </c>
      <c r="AK293" t="s">
        <v>61</v>
      </c>
      <c r="AL293" t="s">
        <v>61</v>
      </c>
      <c r="AM293" t="s">
        <v>61</v>
      </c>
      <c r="AN293" t="s">
        <v>73</v>
      </c>
      <c r="AO293" t="s">
        <v>132</v>
      </c>
      <c r="AP293" t="b">
        <v>0</v>
      </c>
      <c r="AQ293" t="b">
        <v>0</v>
      </c>
      <c r="AR293" t="s">
        <v>75</v>
      </c>
      <c r="AS293" t="b">
        <v>0</v>
      </c>
      <c r="AT293" t="s">
        <v>76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423</v>
      </c>
      <c r="B294" t="s">
        <v>432</v>
      </c>
      <c r="C294">
        <v>3026010</v>
      </c>
      <c r="D294" t="s">
        <v>88</v>
      </c>
      <c r="E294" t="s">
        <v>88</v>
      </c>
      <c r="F294" t="s">
        <v>431</v>
      </c>
      <c r="G294" t="s">
        <v>171</v>
      </c>
      <c r="I294" t="s">
        <v>61</v>
      </c>
      <c r="J294" t="s">
        <v>338</v>
      </c>
      <c r="K294" t="s">
        <v>63</v>
      </c>
      <c r="L294">
        <v>58</v>
      </c>
      <c r="M294" t="str">
        <f>"0"</f>
        <v>0</v>
      </c>
      <c r="N294" t="str">
        <f t="shared" si="27"/>
        <v>0</v>
      </c>
      <c r="O294">
        <v>58</v>
      </c>
      <c r="P294" t="s">
        <v>99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 t="str">
        <f t="shared" si="26"/>
        <v>0230</v>
      </c>
      <c r="AC294" t="s">
        <v>69</v>
      </c>
      <c r="AD294" t="b">
        <v>0</v>
      </c>
      <c r="AE294" t="b">
        <v>0</v>
      </c>
      <c r="AF294" t="s">
        <v>70</v>
      </c>
      <c r="AG294" t="s">
        <v>71</v>
      </c>
      <c r="AH294" t="s">
        <v>61</v>
      </c>
      <c r="AI294" t="b">
        <v>1</v>
      </c>
      <c r="AJ294" t="s">
        <v>72</v>
      </c>
      <c r="AK294" t="s">
        <v>61</v>
      </c>
      <c r="AL294" t="s">
        <v>61</v>
      </c>
      <c r="AM294" t="s">
        <v>61</v>
      </c>
      <c r="AN294" t="s">
        <v>73</v>
      </c>
      <c r="AO294" t="s">
        <v>132</v>
      </c>
      <c r="AP294" t="b">
        <v>0</v>
      </c>
      <c r="AQ294" t="b">
        <v>0</v>
      </c>
      <c r="AR294" t="s">
        <v>75</v>
      </c>
      <c r="AS294" t="b">
        <v>0</v>
      </c>
      <c r="AT294" t="s">
        <v>76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423</v>
      </c>
      <c r="B295" t="s">
        <v>432</v>
      </c>
      <c r="C295">
        <v>3026010</v>
      </c>
      <c r="D295" t="s">
        <v>79</v>
      </c>
      <c r="E295" t="s">
        <v>79</v>
      </c>
      <c r="F295" t="s">
        <v>425</v>
      </c>
      <c r="G295" t="s">
        <v>172</v>
      </c>
      <c r="I295" t="s">
        <v>61</v>
      </c>
      <c r="J295" t="s">
        <v>338</v>
      </c>
      <c r="K295" t="s">
        <v>63</v>
      </c>
      <c r="L295">
        <v>45</v>
      </c>
      <c r="M295" t="str">
        <f>"0"</f>
        <v>0</v>
      </c>
      <c r="N295" t="str">
        <f t="shared" si="27"/>
        <v>0</v>
      </c>
      <c r="O295">
        <v>45</v>
      </c>
      <c r="P295" t="s">
        <v>99</v>
      </c>
      <c r="Q295" t="s">
        <v>65</v>
      </c>
      <c r="R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 t="str">
        <f t="shared" si="26"/>
        <v>0230</v>
      </c>
      <c r="AC295" t="s">
        <v>69</v>
      </c>
      <c r="AD295" t="b">
        <v>0</v>
      </c>
      <c r="AE295" t="b">
        <v>0</v>
      </c>
      <c r="AF295" t="s">
        <v>70</v>
      </c>
      <c r="AG295" t="s">
        <v>71</v>
      </c>
      <c r="AH295" t="s">
        <v>61</v>
      </c>
      <c r="AI295" t="b">
        <v>1</v>
      </c>
      <c r="AJ295" t="s">
        <v>72</v>
      </c>
      <c r="AK295" t="s">
        <v>61</v>
      </c>
      <c r="AL295" t="s">
        <v>61</v>
      </c>
      <c r="AM295" t="s">
        <v>61</v>
      </c>
      <c r="AN295" t="s">
        <v>73</v>
      </c>
      <c r="AO295" t="s">
        <v>132</v>
      </c>
      <c r="AP295" t="b">
        <v>0</v>
      </c>
      <c r="AQ295" t="b">
        <v>0</v>
      </c>
      <c r="AR295" t="s">
        <v>75</v>
      </c>
      <c r="AS295" t="b">
        <v>0</v>
      </c>
      <c r="AT295" t="s">
        <v>76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423</v>
      </c>
      <c r="B296" t="s">
        <v>432</v>
      </c>
      <c r="C296">
        <v>3026010</v>
      </c>
      <c r="D296" t="s">
        <v>115</v>
      </c>
      <c r="E296" t="s">
        <v>115</v>
      </c>
      <c r="F296" t="s">
        <v>425</v>
      </c>
      <c r="G296" t="s">
        <v>356</v>
      </c>
      <c r="I296" t="s">
        <v>61</v>
      </c>
      <c r="J296" t="s">
        <v>338</v>
      </c>
      <c r="K296" t="s">
        <v>63</v>
      </c>
      <c r="L296">
        <v>55</v>
      </c>
      <c r="M296" t="str">
        <f>"0"</f>
        <v>0</v>
      </c>
      <c r="N296" t="str">
        <f t="shared" si="27"/>
        <v>0</v>
      </c>
      <c r="O296">
        <v>55</v>
      </c>
      <c r="P296" t="s">
        <v>99</v>
      </c>
      <c r="Q296" t="s">
        <v>65</v>
      </c>
      <c r="R296" t="s">
        <v>65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 t="str">
        <f t="shared" si="26"/>
        <v>0230</v>
      </c>
      <c r="AC296" t="s">
        <v>69</v>
      </c>
      <c r="AD296" t="b">
        <v>0</v>
      </c>
      <c r="AE296" t="b">
        <v>0</v>
      </c>
      <c r="AF296" t="s">
        <v>70</v>
      </c>
      <c r="AG296" t="s">
        <v>71</v>
      </c>
      <c r="AH296" t="s">
        <v>61</v>
      </c>
      <c r="AI296" t="b">
        <v>1</v>
      </c>
      <c r="AJ296" t="s">
        <v>72</v>
      </c>
      <c r="AK296" t="s">
        <v>61</v>
      </c>
      <c r="AL296" t="s">
        <v>61</v>
      </c>
      <c r="AM296" t="s">
        <v>61</v>
      </c>
      <c r="AN296" t="s">
        <v>73</v>
      </c>
      <c r="AO296" t="s">
        <v>132</v>
      </c>
      <c r="AP296" t="b">
        <v>0</v>
      </c>
      <c r="AQ296" t="b">
        <v>0</v>
      </c>
      <c r="AR296" t="s">
        <v>75</v>
      </c>
      <c r="AS296" t="b">
        <v>0</v>
      </c>
      <c r="AT296" t="s">
        <v>76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423</v>
      </c>
      <c r="B297" t="s">
        <v>433</v>
      </c>
      <c r="C297">
        <v>1501350</v>
      </c>
      <c r="D297" t="s">
        <v>126</v>
      </c>
      <c r="E297" t="s">
        <v>126</v>
      </c>
      <c r="F297" t="s">
        <v>431</v>
      </c>
      <c r="G297" t="str">
        <f>"0001"</f>
        <v>0001</v>
      </c>
      <c r="I297" t="s">
        <v>61</v>
      </c>
      <c r="J297" t="s">
        <v>338</v>
      </c>
      <c r="K297" t="s">
        <v>63</v>
      </c>
      <c r="L297">
        <v>39</v>
      </c>
      <c r="N297" t="str">
        <f t="shared" si="27"/>
        <v>0</v>
      </c>
      <c r="O297">
        <v>39</v>
      </c>
      <c r="P297" t="s">
        <v>64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 t="str">
        <f t="shared" si="26"/>
        <v>0230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73</v>
      </c>
      <c r="AO297" t="s">
        <v>132</v>
      </c>
      <c r="AP297" t="b">
        <v>0</v>
      </c>
      <c r="AQ297" t="b">
        <v>0</v>
      </c>
      <c r="AR297" t="s">
        <v>75</v>
      </c>
      <c r="AS297" t="b">
        <v>0</v>
      </c>
      <c r="AT297" t="s">
        <v>76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423</v>
      </c>
      <c r="B298" t="s">
        <v>433</v>
      </c>
      <c r="C298">
        <v>1501350</v>
      </c>
      <c r="D298" t="s">
        <v>93</v>
      </c>
      <c r="E298" t="s">
        <v>93</v>
      </c>
      <c r="F298" t="s">
        <v>428</v>
      </c>
      <c r="G298" t="str">
        <f>"0002"</f>
        <v>0002</v>
      </c>
      <c r="I298" t="s">
        <v>61</v>
      </c>
      <c r="J298" t="s">
        <v>338</v>
      </c>
      <c r="K298" t="s">
        <v>63</v>
      </c>
      <c r="L298">
        <v>35</v>
      </c>
      <c r="N298" t="str">
        <f t="shared" si="27"/>
        <v>0</v>
      </c>
      <c r="O298">
        <v>35</v>
      </c>
      <c r="P298" t="s">
        <v>64</v>
      </c>
      <c r="Q298" t="s">
        <v>65</v>
      </c>
      <c r="R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 t="str">
        <f t="shared" si="26"/>
        <v>0230</v>
      </c>
      <c r="AC298" t="s">
        <v>86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73</v>
      </c>
      <c r="AO298" t="s">
        <v>132</v>
      </c>
      <c r="AP298" t="b">
        <v>0</v>
      </c>
      <c r="AQ298" t="b">
        <v>0</v>
      </c>
      <c r="AR298" t="s">
        <v>75</v>
      </c>
      <c r="AS298" t="b">
        <v>0</v>
      </c>
      <c r="AT298" t="s">
        <v>76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423</v>
      </c>
      <c r="B299" t="s">
        <v>433</v>
      </c>
      <c r="C299">
        <v>1501350</v>
      </c>
      <c r="D299" t="s">
        <v>151</v>
      </c>
      <c r="E299" t="s">
        <v>151</v>
      </c>
      <c r="F299" t="s">
        <v>428</v>
      </c>
      <c r="G299" t="s">
        <v>291</v>
      </c>
      <c r="I299" t="s">
        <v>61</v>
      </c>
      <c r="J299" t="s">
        <v>338</v>
      </c>
      <c r="K299" t="s">
        <v>63</v>
      </c>
      <c r="L299">
        <v>46</v>
      </c>
      <c r="N299" t="str">
        <f t="shared" si="27"/>
        <v>0</v>
      </c>
      <c r="O299">
        <v>46</v>
      </c>
      <c r="P299" t="s">
        <v>83</v>
      </c>
      <c r="Q299" t="s">
        <v>65</v>
      </c>
      <c r="R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 t="str">
        <f t="shared" si="26"/>
        <v>0230</v>
      </c>
      <c r="AC299" t="s">
        <v>86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73</v>
      </c>
      <c r="AO299" t="s">
        <v>132</v>
      </c>
      <c r="AP299" t="b">
        <v>0</v>
      </c>
      <c r="AQ299" t="b">
        <v>0</v>
      </c>
      <c r="AR299" t="s">
        <v>75</v>
      </c>
      <c r="AS299" t="b">
        <v>0</v>
      </c>
      <c r="AT299" t="s">
        <v>76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220</v>
      </c>
      <c r="B300" t="s">
        <v>434</v>
      </c>
      <c r="C300">
        <v>8209510</v>
      </c>
      <c r="D300" t="s">
        <v>101</v>
      </c>
      <c r="E300" t="s">
        <v>101</v>
      </c>
      <c r="F300" t="s">
        <v>435</v>
      </c>
      <c r="G300" t="s">
        <v>114</v>
      </c>
      <c r="H300">
        <v>17712</v>
      </c>
      <c r="I300" t="s">
        <v>61</v>
      </c>
      <c r="J300" t="s">
        <v>436</v>
      </c>
      <c r="K300" t="s">
        <v>63</v>
      </c>
      <c r="L300">
        <v>27</v>
      </c>
      <c r="N300" t="str">
        <f t="shared" si="27"/>
        <v>0</v>
      </c>
      <c r="O300">
        <v>27</v>
      </c>
      <c r="P300" t="s">
        <v>99</v>
      </c>
      <c r="Q300" t="s">
        <v>65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300</v>
      </c>
      <c r="AB300" t="str">
        <f t="shared" si="26"/>
        <v>0230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73</v>
      </c>
      <c r="AO300" t="s">
        <v>132</v>
      </c>
      <c r="AP300" t="b">
        <v>0</v>
      </c>
      <c r="AQ300" t="b">
        <v>0</v>
      </c>
      <c r="AR300" t="s">
        <v>75</v>
      </c>
      <c r="AS300" t="b">
        <v>0</v>
      </c>
      <c r="AT300" t="s">
        <v>76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C300">
        <v>8209600</v>
      </c>
      <c r="BD300" t="s">
        <v>61</v>
      </c>
    </row>
    <row r="301" spans="1:56" x14ac:dyDescent="0.25">
      <c r="A301" t="s">
        <v>220</v>
      </c>
      <c r="B301" t="s">
        <v>437</v>
      </c>
      <c r="C301">
        <v>8209520</v>
      </c>
      <c r="D301" t="s">
        <v>101</v>
      </c>
      <c r="E301" t="s">
        <v>101</v>
      </c>
      <c r="F301" t="s">
        <v>435</v>
      </c>
      <c r="G301" t="s">
        <v>114</v>
      </c>
      <c r="H301">
        <v>17712</v>
      </c>
      <c r="I301" t="s">
        <v>61</v>
      </c>
      <c r="J301" t="s">
        <v>436</v>
      </c>
      <c r="K301" t="s">
        <v>63</v>
      </c>
      <c r="L301">
        <v>4</v>
      </c>
      <c r="N301" t="str">
        <f t="shared" si="27"/>
        <v>0</v>
      </c>
      <c r="O301">
        <v>4</v>
      </c>
      <c r="P301" t="s">
        <v>99</v>
      </c>
      <c r="Q301" t="s">
        <v>84</v>
      </c>
      <c r="R301" t="s">
        <v>84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300</v>
      </c>
      <c r="AB301" t="str">
        <f t="shared" si="26"/>
        <v>0230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73</v>
      </c>
      <c r="AO301" t="s">
        <v>132</v>
      </c>
      <c r="AP301" t="b">
        <v>0</v>
      </c>
      <c r="AQ301" t="b">
        <v>0</v>
      </c>
      <c r="AR301" t="s">
        <v>75</v>
      </c>
      <c r="AS301" t="b">
        <v>0</v>
      </c>
      <c r="AT301" t="s">
        <v>76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C301">
        <v>8209600</v>
      </c>
      <c r="BD301" t="s">
        <v>61</v>
      </c>
    </row>
    <row r="302" spans="1:56" x14ac:dyDescent="0.25">
      <c r="A302" t="s">
        <v>220</v>
      </c>
      <c r="B302" t="s">
        <v>438</v>
      </c>
      <c r="C302">
        <v>8601110</v>
      </c>
      <c r="D302" t="s">
        <v>126</v>
      </c>
      <c r="E302" t="s">
        <v>126</v>
      </c>
      <c r="F302" t="s">
        <v>439</v>
      </c>
      <c r="G302" t="s">
        <v>114</v>
      </c>
      <c r="H302">
        <v>18809</v>
      </c>
      <c r="I302" t="s">
        <v>61</v>
      </c>
      <c r="J302" t="s">
        <v>440</v>
      </c>
      <c r="K302" t="s">
        <v>63</v>
      </c>
      <c r="L302">
        <v>27</v>
      </c>
      <c r="N302" t="str">
        <f t="shared" si="27"/>
        <v>0</v>
      </c>
      <c r="O302">
        <v>27</v>
      </c>
      <c r="P302" t="s">
        <v>99</v>
      </c>
      <c r="Q302" t="s">
        <v>65</v>
      </c>
      <c r="R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300</v>
      </c>
      <c r="AB302" t="str">
        <f t="shared" si="26"/>
        <v>0230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73</v>
      </c>
      <c r="AO302" t="s">
        <v>132</v>
      </c>
      <c r="AP302" t="b">
        <v>0</v>
      </c>
      <c r="AQ302" t="b">
        <v>0</v>
      </c>
      <c r="AR302" t="s">
        <v>75</v>
      </c>
      <c r="AS302" t="b">
        <v>0</v>
      </c>
      <c r="AT302" t="s">
        <v>76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C302">
        <v>8601100</v>
      </c>
      <c r="BD302" t="s">
        <v>61</v>
      </c>
    </row>
    <row r="303" spans="1:56" x14ac:dyDescent="0.25">
      <c r="A303" t="s">
        <v>220</v>
      </c>
      <c r="B303" t="s">
        <v>438</v>
      </c>
      <c r="C303">
        <v>8601110</v>
      </c>
      <c r="D303" t="s">
        <v>93</v>
      </c>
      <c r="E303" t="s">
        <v>93</v>
      </c>
      <c r="F303" t="s">
        <v>439</v>
      </c>
      <c r="G303" t="s">
        <v>290</v>
      </c>
      <c r="H303">
        <v>18809</v>
      </c>
      <c r="I303" t="s">
        <v>61</v>
      </c>
      <c r="J303" t="s">
        <v>440</v>
      </c>
      <c r="K303" t="s">
        <v>63</v>
      </c>
      <c r="L303">
        <v>27</v>
      </c>
      <c r="N303" t="str">
        <f t="shared" si="27"/>
        <v>0</v>
      </c>
      <c r="O303">
        <v>27</v>
      </c>
      <c r="P303" t="s">
        <v>99</v>
      </c>
      <c r="Q303" t="s">
        <v>65</v>
      </c>
      <c r="R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300</v>
      </c>
      <c r="AB303" t="str">
        <f t="shared" si="26"/>
        <v>0230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73</v>
      </c>
      <c r="AO303" t="s">
        <v>132</v>
      </c>
      <c r="AP303" t="b">
        <v>0</v>
      </c>
      <c r="AQ303" t="b">
        <v>0</v>
      </c>
      <c r="AR303" t="s">
        <v>75</v>
      </c>
      <c r="AS303" t="b">
        <v>0</v>
      </c>
      <c r="AT303" t="s">
        <v>76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C303">
        <v>8601100</v>
      </c>
      <c r="BD303" t="s">
        <v>61</v>
      </c>
    </row>
    <row r="304" spans="1:56" x14ac:dyDescent="0.25">
      <c r="A304" t="s">
        <v>220</v>
      </c>
      <c r="B304" t="s">
        <v>438</v>
      </c>
      <c r="C304">
        <v>8601110</v>
      </c>
      <c r="D304" t="s">
        <v>88</v>
      </c>
      <c r="E304" t="s">
        <v>88</v>
      </c>
      <c r="F304" t="s">
        <v>439</v>
      </c>
      <c r="G304" t="s">
        <v>291</v>
      </c>
      <c r="H304">
        <v>18809</v>
      </c>
      <c r="I304" t="s">
        <v>61</v>
      </c>
      <c r="J304" t="s">
        <v>440</v>
      </c>
      <c r="K304" t="s">
        <v>63</v>
      </c>
      <c r="L304">
        <v>28</v>
      </c>
      <c r="N304" t="str">
        <f t="shared" si="27"/>
        <v>0</v>
      </c>
      <c r="O304">
        <v>28</v>
      </c>
      <c r="P304" t="s">
        <v>99</v>
      </c>
      <c r="Q304" t="s">
        <v>65</v>
      </c>
      <c r="R304" t="s">
        <v>65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300</v>
      </c>
      <c r="AB304" t="str">
        <f t="shared" si="26"/>
        <v>0230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73</v>
      </c>
      <c r="AO304" t="s">
        <v>132</v>
      </c>
      <c r="AP304" t="b">
        <v>0</v>
      </c>
      <c r="AQ304" t="b">
        <v>0</v>
      </c>
      <c r="AR304" t="s">
        <v>75</v>
      </c>
      <c r="AS304" t="b">
        <v>0</v>
      </c>
      <c r="AT304" t="s">
        <v>76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C304">
        <v>8601100</v>
      </c>
      <c r="BD304" t="s">
        <v>61</v>
      </c>
    </row>
    <row r="305" spans="1:56" x14ac:dyDescent="0.25">
      <c r="A305" t="s">
        <v>220</v>
      </c>
      <c r="B305" t="s">
        <v>438</v>
      </c>
      <c r="C305">
        <v>8601110</v>
      </c>
      <c r="D305" t="s">
        <v>151</v>
      </c>
      <c r="E305" t="s">
        <v>151</v>
      </c>
      <c r="F305" t="s">
        <v>439</v>
      </c>
      <c r="G305" t="s">
        <v>116</v>
      </c>
      <c r="H305">
        <v>18809</v>
      </c>
      <c r="I305" t="s">
        <v>61</v>
      </c>
      <c r="J305" t="s">
        <v>440</v>
      </c>
      <c r="K305" t="s">
        <v>63</v>
      </c>
      <c r="L305">
        <v>28</v>
      </c>
      <c r="N305" t="str">
        <f t="shared" si="27"/>
        <v>0</v>
      </c>
      <c r="O305">
        <v>28</v>
      </c>
      <c r="P305" t="s">
        <v>99</v>
      </c>
      <c r="Q305" t="s">
        <v>65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300</v>
      </c>
      <c r="AB305" t="str">
        <f t="shared" si="26"/>
        <v>0230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73</v>
      </c>
      <c r="AO305" t="s">
        <v>132</v>
      </c>
      <c r="AP305" t="b">
        <v>0</v>
      </c>
      <c r="AQ305" t="b">
        <v>0</v>
      </c>
      <c r="AR305" t="s">
        <v>75</v>
      </c>
      <c r="AS305" t="b">
        <v>0</v>
      </c>
      <c r="AT305" t="s">
        <v>76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C305">
        <v>8601100</v>
      </c>
      <c r="BD305" t="s">
        <v>61</v>
      </c>
    </row>
    <row r="306" spans="1:56" x14ac:dyDescent="0.25">
      <c r="A306" t="s">
        <v>220</v>
      </c>
      <c r="B306" t="s">
        <v>441</v>
      </c>
      <c r="C306">
        <v>8601120</v>
      </c>
      <c r="D306" t="s">
        <v>115</v>
      </c>
      <c r="E306" t="s">
        <v>115</v>
      </c>
      <c r="F306" t="s">
        <v>439</v>
      </c>
      <c r="G306" t="s">
        <v>114</v>
      </c>
      <c r="H306">
        <v>18809</v>
      </c>
      <c r="I306" t="s">
        <v>61</v>
      </c>
      <c r="J306" t="s">
        <v>440</v>
      </c>
      <c r="K306" t="s">
        <v>63</v>
      </c>
      <c r="L306">
        <v>33</v>
      </c>
      <c r="N306" t="str">
        <f t="shared" si="27"/>
        <v>0</v>
      </c>
      <c r="O306">
        <v>33</v>
      </c>
      <c r="P306" t="s">
        <v>99</v>
      </c>
      <c r="Q306" t="s">
        <v>65</v>
      </c>
      <c r="R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300</v>
      </c>
      <c r="AB306" t="str">
        <f t="shared" si="26"/>
        <v>0230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73</v>
      </c>
      <c r="AO306" t="s">
        <v>132</v>
      </c>
      <c r="AP306" t="b">
        <v>0</v>
      </c>
      <c r="AQ306" t="b">
        <v>0</v>
      </c>
      <c r="AR306" t="s">
        <v>75</v>
      </c>
      <c r="AS306" t="b">
        <v>0</v>
      </c>
      <c r="AT306" t="s">
        <v>76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C306">
        <v>8601100</v>
      </c>
      <c r="BD306" t="s">
        <v>61</v>
      </c>
    </row>
    <row r="307" spans="1:56" x14ac:dyDescent="0.25">
      <c r="A307" t="s">
        <v>220</v>
      </c>
      <c r="B307" t="s">
        <v>442</v>
      </c>
      <c r="C307">
        <v>8601130</v>
      </c>
      <c r="D307" t="s">
        <v>79</v>
      </c>
      <c r="E307" t="s">
        <v>79</v>
      </c>
      <c r="F307" t="s">
        <v>439</v>
      </c>
      <c r="G307" t="s">
        <v>114</v>
      </c>
      <c r="H307">
        <v>18809</v>
      </c>
      <c r="I307" t="s">
        <v>61</v>
      </c>
      <c r="J307" t="s">
        <v>440</v>
      </c>
      <c r="K307" t="s">
        <v>63</v>
      </c>
      <c r="L307">
        <v>23</v>
      </c>
      <c r="N307" t="str">
        <f t="shared" si="27"/>
        <v>0</v>
      </c>
      <c r="O307">
        <v>23</v>
      </c>
      <c r="P307" t="s">
        <v>99</v>
      </c>
      <c r="Q307" t="s">
        <v>84</v>
      </c>
      <c r="R307" t="s">
        <v>84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300</v>
      </c>
      <c r="AB307" t="str">
        <f t="shared" si="26"/>
        <v>0230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73</v>
      </c>
      <c r="AO307" t="s">
        <v>132</v>
      </c>
      <c r="AP307" t="b">
        <v>0</v>
      </c>
      <c r="AQ307" t="b">
        <v>0</v>
      </c>
      <c r="AR307" t="s">
        <v>75</v>
      </c>
      <c r="AS307" t="b">
        <v>0</v>
      </c>
      <c r="AT307" t="s">
        <v>76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C307">
        <v>8601100</v>
      </c>
      <c r="BD307" t="s">
        <v>61</v>
      </c>
    </row>
    <row r="308" spans="1:56" x14ac:dyDescent="0.25">
      <c r="A308" t="s">
        <v>443</v>
      </c>
      <c r="B308" t="s">
        <v>444</v>
      </c>
      <c r="C308">
        <v>2000340</v>
      </c>
      <c r="D308" t="s">
        <v>101</v>
      </c>
      <c r="E308" t="s">
        <v>101</v>
      </c>
      <c r="F308" t="s">
        <v>445</v>
      </c>
      <c r="G308" t="s">
        <v>109</v>
      </c>
      <c r="H308">
        <v>14407</v>
      </c>
      <c r="I308" t="s">
        <v>61</v>
      </c>
      <c r="J308" t="s">
        <v>446</v>
      </c>
      <c r="K308" t="s">
        <v>63</v>
      </c>
      <c r="L308">
        <v>35</v>
      </c>
      <c r="N308" t="str">
        <f t="shared" si="27"/>
        <v>0</v>
      </c>
      <c r="O308">
        <v>35</v>
      </c>
      <c r="P308" t="s">
        <v>99</v>
      </c>
      <c r="Q308" t="s">
        <v>84</v>
      </c>
      <c r="R308" t="s">
        <v>84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 t="str">
        <f t="shared" si="26"/>
        <v>0230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61</v>
      </c>
      <c r="AK308" t="s">
        <v>61</v>
      </c>
      <c r="AL308" t="s">
        <v>61</v>
      </c>
      <c r="AM308" t="s">
        <v>61</v>
      </c>
      <c r="AN308" t="s">
        <v>73</v>
      </c>
      <c r="AO308" t="s">
        <v>74</v>
      </c>
      <c r="AP308" t="b">
        <v>0</v>
      </c>
      <c r="AQ308" t="b">
        <v>0</v>
      </c>
      <c r="AR308" t="s">
        <v>75</v>
      </c>
      <c r="AS308" t="b">
        <v>0</v>
      </c>
      <c r="AT308" t="s">
        <v>76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443</v>
      </c>
      <c r="B309" t="s">
        <v>447</v>
      </c>
      <c r="C309">
        <v>2000360</v>
      </c>
      <c r="D309" t="s">
        <v>115</v>
      </c>
      <c r="E309" t="s">
        <v>115</v>
      </c>
      <c r="F309" t="s">
        <v>448</v>
      </c>
      <c r="G309" t="s">
        <v>110</v>
      </c>
      <c r="H309">
        <v>14404</v>
      </c>
      <c r="I309" t="s">
        <v>61</v>
      </c>
      <c r="J309" t="s">
        <v>449</v>
      </c>
      <c r="K309" t="s">
        <v>63</v>
      </c>
      <c r="L309">
        <v>35</v>
      </c>
      <c r="N309" t="str">
        <f t="shared" si="27"/>
        <v>0</v>
      </c>
      <c r="O309">
        <v>35</v>
      </c>
      <c r="P309" t="s">
        <v>99</v>
      </c>
      <c r="Q309" t="s">
        <v>84</v>
      </c>
      <c r="R309" t="s">
        <v>84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 t="str">
        <f t="shared" si="26"/>
        <v>0230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87</v>
      </c>
      <c r="AK309" t="s">
        <v>61</v>
      </c>
      <c r="AL309" t="s">
        <v>61</v>
      </c>
      <c r="AM309" t="s">
        <v>61</v>
      </c>
      <c r="AN309" t="s">
        <v>73</v>
      </c>
      <c r="AO309" t="s">
        <v>74</v>
      </c>
      <c r="AP309" t="b">
        <v>0</v>
      </c>
      <c r="AQ309" t="b">
        <v>0</v>
      </c>
      <c r="AR309" t="s">
        <v>75</v>
      </c>
      <c r="AS309" t="b">
        <v>0</v>
      </c>
      <c r="AT309" t="s">
        <v>76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443</v>
      </c>
      <c r="B310" t="s">
        <v>447</v>
      </c>
      <c r="C310">
        <v>2000360</v>
      </c>
      <c r="D310" t="s">
        <v>88</v>
      </c>
      <c r="E310" t="s">
        <v>88</v>
      </c>
      <c r="F310" t="s">
        <v>448</v>
      </c>
      <c r="G310" t="s">
        <v>170</v>
      </c>
      <c r="H310">
        <v>14404</v>
      </c>
      <c r="I310" t="s">
        <v>61</v>
      </c>
      <c r="J310" t="s">
        <v>449</v>
      </c>
      <c r="K310" t="s">
        <v>63</v>
      </c>
      <c r="L310">
        <v>35</v>
      </c>
      <c r="N310" t="str">
        <f t="shared" si="27"/>
        <v>0</v>
      </c>
      <c r="O310">
        <v>35</v>
      </c>
      <c r="P310" t="s">
        <v>99</v>
      </c>
      <c r="Q310" t="s">
        <v>84</v>
      </c>
      <c r="R310" t="s">
        <v>84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 t="str">
        <f t="shared" si="26"/>
        <v>0230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87</v>
      </c>
      <c r="AK310" t="s">
        <v>61</v>
      </c>
      <c r="AL310" t="s">
        <v>61</v>
      </c>
      <c r="AM310" t="s">
        <v>61</v>
      </c>
      <c r="AN310" t="s">
        <v>73</v>
      </c>
      <c r="AO310" t="s">
        <v>74</v>
      </c>
      <c r="AP310" t="b">
        <v>0</v>
      </c>
      <c r="AQ310" t="b">
        <v>0</v>
      </c>
      <c r="AR310" t="s">
        <v>75</v>
      </c>
      <c r="AS310" t="b">
        <v>0</v>
      </c>
      <c r="AT310" t="s">
        <v>76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443</v>
      </c>
      <c r="B311" t="s">
        <v>447</v>
      </c>
      <c r="C311">
        <v>2000360</v>
      </c>
      <c r="D311" t="s">
        <v>79</v>
      </c>
      <c r="E311" t="s">
        <v>79</v>
      </c>
      <c r="F311" t="s">
        <v>448</v>
      </c>
      <c r="G311" t="s">
        <v>171</v>
      </c>
      <c r="H311">
        <v>14404</v>
      </c>
      <c r="I311" t="s">
        <v>61</v>
      </c>
      <c r="J311" t="s">
        <v>449</v>
      </c>
      <c r="K311" t="s">
        <v>63</v>
      </c>
      <c r="L311">
        <v>35</v>
      </c>
      <c r="N311" t="str">
        <f t="shared" si="27"/>
        <v>0</v>
      </c>
      <c r="O311">
        <v>35</v>
      </c>
      <c r="P311" t="s">
        <v>99</v>
      </c>
      <c r="Q311" t="s">
        <v>84</v>
      </c>
      <c r="R311" t="s">
        <v>84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 t="str">
        <f t="shared" si="26"/>
        <v>0230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87</v>
      </c>
      <c r="AK311" t="s">
        <v>61</v>
      </c>
      <c r="AL311" t="s">
        <v>61</v>
      </c>
      <c r="AM311" t="s">
        <v>61</v>
      </c>
      <c r="AN311" t="s">
        <v>73</v>
      </c>
      <c r="AO311" t="s">
        <v>74</v>
      </c>
      <c r="AP311" t="b">
        <v>0</v>
      </c>
      <c r="AQ311" t="b">
        <v>0</v>
      </c>
      <c r="AR311" t="s">
        <v>75</v>
      </c>
      <c r="AS311" t="b">
        <v>0</v>
      </c>
      <c r="AT311" t="s">
        <v>76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443</v>
      </c>
      <c r="B312" t="s">
        <v>447</v>
      </c>
      <c r="C312">
        <v>2000360</v>
      </c>
      <c r="D312" t="s">
        <v>101</v>
      </c>
      <c r="E312" t="s">
        <v>101</v>
      </c>
      <c r="F312" t="s">
        <v>448</v>
      </c>
      <c r="G312" t="s">
        <v>172</v>
      </c>
      <c r="H312">
        <v>14404</v>
      </c>
      <c r="I312" t="s">
        <v>61</v>
      </c>
      <c r="J312" t="s">
        <v>449</v>
      </c>
      <c r="K312" t="s">
        <v>63</v>
      </c>
      <c r="L312">
        <v>35</v>
      </c>
      <c r="N312" t="str">
        <f t="shared" si="27"/>
        <v>0</v>
      </c>
      <c r="O312">
        <v>35</v>
      </c>
      <c r="P312" t="s">
        <v>99</v>
      </c>
      <c r="Q312" t="s">
        <v>84</v>
      </c>
      <c r="R312" t="s">
        <v>84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 t="str">
        <f t="shared" si="26"/>
        <v>0230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87</v>
      </c>
      <c r="AK312" t="s">
        <v>61</v>
      </c>
      <c r="AL312" t="s">
        <v>61</v>
      </c>
      <c r="AM312" t="s">
        <v>61</v>
      </c>
      <c r="AN312" t="s">
        <v>73</v>
      </c>
      <c r="AO312" t="s">
        <v>74</v>
      </c>
      <c r="AP312" t="b">
        <v>0</v>
      </c>
      <c r="AQ312" t="b">
        <v>0</v>
      </c>
      <c r="AR312" t="s">
        <v>75</v>
      </c>
      <c r="AS312" t="b">
        <v>0</v>
      </c>
      <c r="AT312" t="s">
        <v>76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443</v>
      </c>
      <c r="B313" t="s">
        <v>450</v>
      </c>
      <c r="C313">
        <v>2000310</v>
      </c>
      <c r="D313" t="s">
        <v>93</v>
      </c>
      <c r="E313" t="s">
        <v>93</v>
      </c>
      <c r="F313" t="s">
        <v>451</v>
      </c>
      <c r="G313" t="s">
        <v>199</v>
      </c>
      <c r="H313">
        <v>14006</v>
      </c>
      <c r="I313" t="s">
        <v>61</v>
      </c>
      <c r="J313" t="s">
        <v>452</v>
      </c>
      <c r="K313" t="s">
        <v>63</v>
      </c>
      <c r="L313">
        <v>25</v>
      </c>
      <c r="N313">
        <v>1</v>
      </c>
      <c r="O313">
        <v>24</v>
      </c>
      <c r="P313" t="s">
        <v>99</v>
      </c>
      <c r="Q313" t="s">
        <v>65</v>
      </c>
      <c r="R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 t="str">
        <f t="shared" si="26"/>
        <v>0230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73</v>
      </c>
      <c r="AO313" t="s">
        <v>74</v>
      </c>
      <c r="AP313" t="b">
        <v>0</v>
      </c>
      <c r="AQ313" t="b">
        <v>0</v>
      </c>
      <c r="AR313" t="s">
        <v>75</v>
      </c>
      <c r="AS313" t="b">
        <v>0</v>
      </c>
      <c r="AT313" t="s">
        <v>76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443</v>
      </c>
      <c r="B314" t="s">
        <v>453</v>
      </c>
      <c r="C314">
        <v>2000310</v>
      </c>
      <c r="D314" t="s">
        <v>126</v>
      </c>
      <c r="E314" t="s">
        <v>126</v>
      </c>
      <c r="F314" t="s">
        <v>454</v>
      </c>
      <c r="G314" t="s">
        <v>109</v>
      </c>
      <c r="H314">
        <v>14004</v>
      </c>
      <c r="I314" t="s">
        <v>61</v>
      </c>
      <c r="J314" t="s">
        <v>455</v>
      </c>
      <c r="K314" t="s">
        <v>63</v>
      </c>
      <c r="L314">
        <v>25</v>
      </c>
      <c r="M314" t="str">
        <f t="shared" ref="M314:N317" si="28">"0"</f>
        <v>0</v>
      </c>
      <c r="N314" t="str">
        <f t="shared" si="28"/>
        <v>0</v>
      </c>
      <c r="O314">
        <v>25</v>
      </c>
      <c r="P314" t="s">
        <v>99</v>
      </c>
      <c r="Q314" t="s">
        <v>65</v>
      </c>
      <c r="R314" t="s">
        <v>65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 t="str">
        <f t="shared" si="26"/>
        <v>0230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73</v>
      </c>
      <c r="AO314" t="s">
        <v>74</v>
      </c>
      <c r="AP314" t="b">
        <v>0</v>
      </c>
      <c r="AQ314" t="b">
        <v>0</v>
      </c>
      <c r="AR314" t="s">
        <v>75</v>
      </c>
      <c r="AS314" t="b">
        <v>0</v>
      </c>
      <c r="AT314" t="s">
        <v>76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443</v>
      </c>
      <c r="B315" t="s">
        <v>453</v>
      </c>
      <c r="C315">
        <v>2000310</v>
      </c>
      <c r="D315" t="s">
        <v>93</v>
      </c>
      <c r="E315" t="s">
        <v>93</v>
      </c>
      <c r="F315" t="s">
        <v>454</v>
      </c>
      <c r="G315" t="s">
        <v>110</v>
      </c>
      <c r="H315">
        <v>14004</v>
      </c>
      <c r="I315" t="s">
        <v>61</v>
      </c>
      <c r="J315" t="s">
        <v>455</v>
      </c>
      <c r="K315" t="s">
        <v>63</v>
      </c>
      <c r="L315">
        <v>25</v>
      </c>
      <c r="M315" t="str">
        <f t="shared" si="28"/>
        <v>0</v>
      </c>
      <c r="N315" t="str">
        <f t="shared" si="28"/>
        <v>0</v>
      </c>
      <c r="O315">
        <v>25</v>
      </c>
      <c r="P315" t="s">
        <v>99</v>
      </c>
      <c r="Q315" t="s">
        <v>65</v>
      </c>
      <c r="R315" t="s">
        <v>65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 t="str">
        <f t="shared" si="26"/>
        <v>0230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73</v>
      </c>
      <c r="AO315" t="s">
        <v>74</v>
      </c>
      <c r="AP315" t="b">
        <v>0</v>
      </c>
      <c r="AQ315" t="b">
        <v>0</v>
      </c>
      <c r="AR315" t="s">
        <v>75</v>
      </c>
      <c r="AS315" t="b">
        <v>0</v>
      </c>
      <c r="AT315" t="s">
        <v>76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443</v>
      </c>
      <c r="B316" t="s">
        <v>453</v>
      </c>
      <c r="C316">
        <v>2000310</v>
      </c>
      <c r="D316" t="s">
        <v>151</v>
      </c>
      <c r="E316" t="s">
        <v>151</v>
      </c>
      <c r="F316" t="s">
        <v>451</v>
      </c>
      <c r="G316" t="s">
        <v>170</v>
      </c>
      <c r="H316">
        <v>14006</v>
      </c>
      <c r="I316" t="s">
        <v>61</v>
      </c>
      <c r="J316" t="s">
        <v>452</v>
      </c>
      <c r="K316" t="s">
        <v>63</v>
      </c>
      <c r="L316">
        <v>25</v>
      </c>
      <c r="M316" t="str">
        <f t="shared" si="28"/>
        <v>0</v>
      </c>
      <c r="N316" t="str">
        <f t="shared" si="28"/>
        <v>0</v>
      </c>
      <c r="O316">
        <v>25</v>
      </c>
      <c r="P316" t="s">
        <v>99</v>
      </c>
      <c r="Q316" t="s">
        <v>65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103</v>
      </c>
      <c r="AB316" t="str">
        <f t="shared" si="26"/>
        <v>0230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73</v>
      </c>
      <c r="AO316" t="s">
        <v>74</v>
      </c>
      <c r="AP316" t="b">
        <v>0</v>
      </c>
      <c r="AQ316" t="b">
        <v>0</v>
      </c>
      <c r="AR316" t="s">
        <v>75</v>
      </c>
      <c r="AS316" t="b">
        <v>0</v>
      </c>
      <c r="AT316" t="s">
        <v>76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443</v>
      </c>
      <c r="B317" t="s">
        <v>453</v>
      </c>
      <c r="C317">
        <v>2000310</v>
      </c>
      <c r="D317" t="s">
        <v>151</v>
      </c>
      <c r="E317" t="s">
        <v>151</v>
      </c>
      <c r="F317" t="s">
        <v>448</v>
      </c>
      <c r="G317" t="s">
        <v>171</v>
      </c>
      <c r="H317">
        <v>14404</v>
      </c>
      <c r="I317" t="s">
        <v>61</v>
      </c>
      <c r="J317" t="s">
        <v>449</v>
      </c>
      <c r="K317" t="s">
        <v>63</v>
      </c>
      <c r="L317">
        <v>25</v>
      </c>
      <c r="M317" t="str">
        <f t="shared" si="28"/>
        <v>0</v>
      </c>
      <c r="N317" t="str">
        <f t="shared" si="28"/>
        <v>0</v>
      </c>
      <c r="O317">
        <v>25</v>
      </c>
      <c r="P317" t="s">
        <v>99</v>
      </c>
      <c r="Q317" t="s">
        <v>65</v>
      </c>
      <c r="R317" t="s">
        <v>65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 t="str">
        <f t="shared" si="26"/>
        <v>0230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73</v>
      </c>
      <c r="AO317" t="s">
        <v>74</v>
      </c>
      <c r="AP317" t="b">
        <v>0</v>
      </c>
      <c r="AQ317" t="b">
        <v>0</v>
      </c>
      <c r="AR317" t="s">
        <v>75</v>
      </c>
      <c r="AS317" t="b">
        <v>0</v>
      </c>
      <c r="AT317" t="s">
        <v>76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443</v>
      </c>
      <c r="B318" t="s">
        <v>453</v>
      </c>
      <c r="C318">
        <v>2000310</v>
      </c>
      <c r="D318" t="s">
        <v>101</v>
      </c>
      <c r="E318" t="s">
        <v>101</v>
      </c>
      <c r="F318" t="s">
        <v>454</v>
      </c>
      <c r="G318" t="s">
        <v>172</v>
      </c>
      <c r="H318">
        <v>14004</v>
      </c>
      <c r="I318" t="s">
        <v>61</v>
      </c>
      <c r="J318" t="s">
        <v>455</v>
      </c>
      <c r="K318" t="s">
        <v>63</v>
      </c>
      <c r="L318">
        <v>25</v>
      </c>
      <c r="M318" t="str">
        <f>"0"</f>
        <v>0</v>
      </c>
      <c r="N318">
        <v>1</v>
      </c>
      <c r="O318">
        <v>24</v>
      </c>
      <c r="P318" t="s">
        <v>99</v>
      </c>
      <c r="Q318" t="s">
        <v>65</v>
      </c>
      <c r="R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 t="str">
        <f t="shared" si="26"/>
        <v>0230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73</v>
      </c>
      <c r="AO318" t="s">
        <v>74</v>
      </c>
      <c r="AP318" t="b">
        <v>0</v>
      </c>
      <c r="AQ318" t="b">
        <v>0</v>
      </c>
      <c r="AR318" t="s">
        <v>75</v>
      </c>
      <c r="AS318" t="b">
        <v>0</v>
      </c>
      <c r="AT318" t="s">
        <v>76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443</v>
      </c>
      <c r="B319" t="s">
        <v>453</v>
      </c>
      <c r="C319">
        <v>2000310</v>
      </c>
      <c r="D319" t="s">
        <v>79</v>
      </c>
      <c r="E319" t="s">
        <v>79</v>
      </c>
      <c r="F319" t="s">
        <v>454</v>
      </c>
      <c r="G319" t="s">
        <v>281</v>
      </c>
      <c r="H319">
        <v>14004</v>
      </c>
      <c r="I319" t="s">
        <v>61</v>
      </c>
      <c r="J319" t="s">
        <v>455</v>
      </c>
      <c r="K319" t="s">
        <v>63</v>
      </c>
      <c r="L319">
        <v>25</v>
      </c>
      <c r="M319" t="str">
        <f>"0"</f>
        <v>0</v>
      </c>
      <c r="N319" t="str">
        <f t="shared" ref="N319:N329" si="29">"0"</f>
        <v>0</v>
      </c>
      <c r="O319">
        <v>25</v>
      </c>
      <c r="P319" t="s">
        <v>99</v>
      </c>
      <c r="Q319" t="s">
        <v>65</v>
      </c>
      <c r="R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103</v>
      </c>
      <c r="AB319" t="str">
        <f t="shared" si="26"/>
        <v>0230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73</v>
      </c>
      <c r="AO319" t="s">
        <v>74</v>
      </c>
      <c r="AP319" t="b">
        <v>0</v>
      </c>
      <c r="AQ319" t="b">
        <v>0</v>
      </c>
      <c r="AR319" t="s">
        <v>75</v>
      </c>
      <c r="AS319" t="b">
        <v>0</v>
      </c>
      <c r="AT319" t="s">
        <v>76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443</v>
      </c>
      <c r="B320" t="s">
        <v>453</v>
      </c>
      <c r="C320">
        <v>2000310</v>
      </c>
      <c r="D320" t="s">
        <v>93</v>
      </c>
      <c r="E320" t="s">
        <v>93</v>
      </c>
      <c r="F320" t="s">
        <v>448</v>
      </c>
      <c r="G320" t="s">
        <v>290</v>
      </c>
      <c r="H320">
        <v>14404</v>
      </c>
      <c r="I320" t="s">
        <v>61</v>
      </c>
      <c r="J320" t="s">
        <v>449</v>
      </c>
      <c r="K320" t="s">
        <v>63</v>
      </c>
      <c r="L320">
        <v>25</v>
      </c>
      <c r="M320" t="str">
        <f>"0"</f>
        <v>0</v>
      </c>
      <c r="N320" t="str">
        <f t="shared" si="29"/>
        <v>0</v>
      </c>
      <c r="O320">
        <v>25</v>
      </c>
      <c r="P320" t="s">
        <v>99</v>
      </c>
      <c r="Q320" t="s">
        <v>65</v>
      </c>
      <c r="R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 t="str">
        <f t="shared" si="26"/>
        <v>0230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73</v>
      </c>
      <c r="AO320" t="s">
        <v>74</v>
      </c>
      <c r="AP320" t="b">
        <v>0</v>
      </c>
      <c r="AQ320" t="b">
        <v>0</v>
      </c>
      <c r="AR320" t="s">
        <v>75</v>
      </c>
      <c r="AS320" t="b">
        <v>0</v>
      </c>
      <c r="AT320" t="s">
        <v>76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443</v>
      </c>
      <c r="B321" t="s">
        <v>456</v>
      </c>
      <c r="C321">
        <v>2000320</v>
      </c>
      <c r="D321" t="s">
        <v>115</v>
      </c>
      <c r="E321" t="s">
        <v>115</v>
      </c>
      <c r="F321" t="s">
        <v>454</v>
      </c>
      <c r="G321" t="s">
        <v>200</v>
      </c>
      <c r="H321">
        <v>14004</v>
      </c>
      <c r="I321" t="s">
        <v>61</v>
      </c>
      <c r="J321" t="s">
        <v>455</v>
      </c>
      <c r="K321" t="s">
        <v>63</v>
      </c>
      <c r="L321">
        <v>25</v>
      </c>
      <c r="N321" t="str">
        <f t="shared" si="29"/>
        <v>0</v>
      </c>
      <c r="O321">
        <v>25</v>
      </c>
      <c r="P321" t="s">
        <v>99</v>
      </c>
      <c r="Q321" t="s">
        <v>84</v>
      </c>
      <c r="R321" t="s">
        <v>85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 t="str">
        <f t="shared" si="26"/>
        <v>0230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87</v>
      </c>
      <c r="AK321" t="s">
        <v>61</v>
      </c>
      <c r="AL321" t="s">
        <v>61</v>
      </c>
      <c r="AM321" t="s">
        <v>61</v>
      </c>
      <c r="AN321" t="s">
        <v>73</v>
      </c>
      <c r="AO321" t="s">
        <v>74</v>
      </c>
      <c r="AP321" t="b">
        <v>0</v>
      </c>
      <c r="AQ321" t="b">
        <v>0</v>
      </c>
      <c r="AR321" t="s">
        <v>75</v>
      </c>
      <c r="AS321" t="b">
        <v>0</v>
      </c>
      <c r="AT321" t="s">
        <v>76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443</v>
      </c>
      <c r="B322" t="s">
        <v>457</v>
      </c>
      <c r="C322">
        <v>2000320</v>
      </c>
      <c r="D322" t="s">
        <v>126</v>
      </c>
      <c r="E322" t="s">
        <v>126</v>
      </c>
      <c r="F322" t="s">
        <v>451</v>
      </c>
      <c r="G322" t="s">
        <v>109</v>
      </c>
      <c r="H322">
        <v>14006</v>
      </c>
      <c r="I322" t="s">
        <v>61</v>
      </c>
      <c r="J322" t="s">
        <v>452</v>
      </c>
      <c r="K322" t="s">
        <v>63</v>
      </c>
      <c r="L322">
        <v>25</v>
      </c>
      <c r="N322" t="str">
        <f t="shared" si="29"/>
        <v>0</v>
      </c>
      <c r="O322">
        <v>25</v>
      </c>
      <c r="P322" t="s">
        <v>99</v>
      </c>
      <c r="Q322" t="s">
        <v>84</v>
      </c>
      <c r="R322" t="s">
        <v>85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103</v>
      </c>
      <c r="AB322" t="str">
        <f t="shared" si="26"/>
        <v>0230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87</v>
      </c>
      <c r="AK322" t="s">
        <v>61</v>
      </c>
      <c r="AL322" t="s">
        <v>61</v>
      </c>
      <c r="AM322" t="s">
        <v>61</v>
      </c>
      <c r="AN322" t="s">
        <v>73</v>
      </c>
      <c r="AO322" t="s">
        <v>74</v>
      </c>
      <c r="AP322" t="b">
        <v>0</v>
      </c>
      <c r="AQ322" t="b">
        <v>0</v>
      </c>
      <c r="AR322" t="s">
        <v>75</v>
      </c>
      <c r="AS322" t="b">
        <v>0</v>
      </c>
      <c r="AT322" t="s">
        <v>76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443</v>
      </c>
      <c r="B323" t="s">
        <v>457</v>
      </c>
      <c r="C323">
        <v>2000320</v>
      </c>
      <c r="D323" t="s">
        <v>93</v>
      </c>
      <c r="E323" t="s">
        <v>93</v>
      </c>
      <c r="F323" t="s">
        <v>458</v>
      </c>
      <c r="G323" t="s">
        <v>110</v>
      </c>
      <c r="H323">
        <v>13010</v>
      </c>
      <c r="I323" t="s">
        <v>61</v>
      </c>
      <c r="J323" t="s">
        <v>459</v>
      </c>
      <c r="K323" t="s">
        <v>63</v>
      </c>
      <c r="L323">
        <v>25</v>
      </c>
      <c r="N323" t="str">
        <f t="shared" si="29"/>
        <v>0</v>
      </c>
      <c r="O323">
        <v>25</v>
      </c>
      <c r="P323" t="s">
        <v>99</v>
      </c>
      <c r="Q323" t="s">
        <v>84</v>
      </c>
      <c r="R323" t="s">
        <v>85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103</v>
      </c>
      <c r="AB323" t="str">
        <f t="shared" si="26"/>
        <v>0230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87</v>
      </c>
      <c r="AK323" t="s">
        <v>61</v>
      </c>
      <c r="AL323" t="s">
        <v>61</v>
      </c>
      <c r="AM323" t="s">
        <v>61</v>
      </c>
      <c r="AN323" t="s">
        <v>73</v>
      </c>
      <c r="AO323" t="s">
        <v>74</v>
      </c>
      <c r="AP323" t="b">
        <v>0</v>
      </c>
      <c r="AQ323" t="b">
        <v>0</v>
      </c>
      <c r="AR323" t="s">
        <v>75</v>
      </c>
      <c r="AS323" t="b">
        <v>0</v>
      </c>
      <c r="AT323" t="s">
        <v>76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443</v>
      </c>
      <c r="B324" t="s">
        <v>457</v>
      </c>
      <c r="C324">
        <v>2000320</v>
      </c>
      <c r="D324" t="s">
        <v>88</v>
      </c>
      <c r="E324" t="s">
        <v>88</v>
      </c>
      <c r="F324" t="s">
        <v>451</v>
      </c>
      <c r="G324" t="s">
        <v>170</v>
      </c>
      <c r="H324">
        <v>14006</v>
      </c>
      <c r="I324" t="s">
        <v>61</v>
      </c>
      <c r="J324" t="s">
        <v>452</v>
      </c>
      <c r="K324" t="s">
        <v>63</v>
      </c>
      <c r="L324">
        <v>25</v>
      </c>
      <c r="N324" t="str">
        <f t="shared" si="29"/>
        <v>0</v>
      </c>
      <c r="O324">
        <v>25</v>
      </c>
      <c r="P324" t="s">
        <v>99</v>
      </c>
      <c r="Q324" t="s">
        <v>84</v>
      </c>
      <c r="R324" t="s">
        <v>85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 t="str">
        <f t="shared" si="26"/>
        <v>0230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87</v>
      </c>
      <c r="AK324" t="s">
        <v>61</v>
      </c>
      <c r="AL324" t="s">
        <v>61</v>
      </c>
      <c r="AM324" t="s">
        <v>61</v>
      </c>
      <c r="AN324" t="s">
        <v>73</v>
      </c>
      <c r="AO324" t="s">
        <v>74</v>
      </c>
      <c r="AP324" t="b">
        <v>0</v>
      </c>
      <c r="AQ324" t="b">
        <v>0</v>
      </c>
      <c r="AR324" t="s">
        <v>75</v>
      </c>
      <c r="AS324" t="b">
        <v>0</v>
      </c>
      <c r="AT324" t="s">
        <v>76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443</v>
      </c>
      <c r="B325" t="s">
        <v>460</v>
      </c>
      <c r="C325">
        <v>2003340</v>
      </c>
      <c r="D325" t="s">
        <v>115</v>
      </c>
      <c r="E325" t="s">
        <v>115</v>
      </c>
      <c r="F325" t="s">
        <v>458</v>
      </c>
      <c r="G325" t="s">
        <v>109</v>
      </c>
      <c r="H325">
        <v>13010</v>
      </c>
      <c r="I325" t="s">
        <v>61</v>
      </c>
      <c r="J325" t="s">
        <v>459</v>
      </c>
      <c r="K325" t="s">
        <v>63</v>
      </c>
      <c r="L325">
        <v>29</v>
      </c>
      <c r="M325" t="str">
        <f t="shared" ref="M325:M335" si="30">"0"</f>
        <v>0</v>
      </c>
      <c r="N325" t="str">
        <f t="shared" si="29"/>
        <v>0</v>
      </c>
      <c r="O325">
        <v>29</v>
      </c>
      <c r="P325" t="s">
        <v>99</v>
      </c>
      <c r="Q325" t="s">
        <v>65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 t="str">
        <f t="shared" si="26"/>
        <v>0230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61</v>
      </c>
      <c r="AK325" t="s">
        <v>61</v>
      </c>
      <c r="AL325" t="s">
        <v>61</v>
      </c>
      <c r="AM325" t="s">
        <v>61</v>
      </c>
      <c r="AN325" t="s">
        <v>73</v>
      </c>
      <c r="AO325" t="s">
        <v>74</v>
      </c>
      <c r="AP325" t="b">
        <v>0</v>
      </c>
      <c r="AQ325" t="b">
        <v>0</v>
      </c>
      <c r="AR325" t="s">
        <v>75</v>
      </c>
      <c r="AS325" t="b">
        <v>0</v>
      </c>
      <c r="AT325" t="s">
        <v>76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443</v>
      </c>
      <c r="B326" t="s">
        <v>460</v>
      </c>
      <c r="C326">
        <v>2003340</v>
      </c>
      <c r="D326" t="s">
        <v>79</v>
      </c>
      <c r="E326" t="s">
        <v>79</v>
      </c>
      <c r="F326" t="s">
        <v>458</v>
      </c>
      <c r="G326" t="s">
        <v>110</v>
      </c>
      <c r="H326">
        <v>13010</v>
      </c>
      <c r="I326" t="s">
        <v>61</v>
      </c>
      <c r="J326" t="s">
        <v>459</v>
      </c>
      <c r="K326" t="s">
        <v>63</v>
      </c>
      <c r="L326">
        <v>29</v>
      </c>
      <c r="M326" t="str">
        <f t="shared" si="30"/>
        <v>0</v>
      </c>
      <c r="N326" t="str">
        <f t="shared" si="29"/>
        <v>0</v>
      </c>
      <c r="O326">
        <v>29</v>
      </c>
      <c r="P326" t="s">
        <v>99</v>
      </c>
      <c r="Q326" t="s">
        <v>65</v>
      </c>
      <c r="R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 t="str">
        <f t="shared" si="26"/>
        <v>0230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73</v>
      </c>
      <c r="AO326" t="s">
        <v>74</v>
      </c>
      <c r="AP326" t="b">
        <v>0</v>
      </c>
      <c r="AQ326" t="b">
        <v>0</v>
      </c>
      <c r="AR326" t="s">
        <v>75</v>
      </c>
      <c r="AS326" t="b">
        <v>0</v>
      </c>
      <c r="AT326" t="s">
        <v>76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443</v>
      </c>
      <c r="B327" t="s">
        <v>460</v>
      </c>
      <c r="C327">
        <v>2003340</v>
      </c>
      <c r="D327" t="s">
        <v>115</v>
      </c>
      <c r="E327" t="s">
        <v>115</v>
      </c>
      <c r="G327" t="s">
        <v>170</v>
      </c>
      <c r="H327">
        <v>13012</v>
      </c>
      <c r="I327" t="s">
        <v>61</v>
      </c>
      <c r="J327" t="s">
        <v>461</v>
      </c>
      <c r="K327" t="s">
        <v>63</v>
      </c>
      <c r="L327">
        <v>29</v>
      </c>
      <c r="M327" t="str">
        <f t="shared" si="30"/>
        <v>0</v>
      </c>
      <c r="N327" t="str">
        <f t="shared" si="29"/>
        <v>0</v>
      </c>
      <c r="O327">
        <v>29</v>
      </c>
      <c r="P327" t="s">
        <v>99</v>
      </c>
      <c r="Q327" t="s">
        <v>65</v>
      </c>
      <c r="R327" t="s">
        <v>65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103</v>
      </c>
      <c r="AB327" t="str">
        <f t="shared" si="26"/>
        <v>0230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73</v>
      </c>
      <c r="AO327" t="s">
        <v>100</v>
      </c>
      <c r="AP327" t="b">
        <v>0</v>
      </c>
      <c r="AQ327" t="b">
        <v>0</v>
      </c>
      <c r="AR327" t="s">
        <v>75</v>
      </c>
      <c r="AS327" t="b">
        <v>0</v>
      </c>
      <c r="AT327" t="s">
        <v>76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443</v>
      </c>
      <c r="B328" t="s">
        <v>460</v>
      </c>
      <c r="C328">
        <v>2003340</v>
      </c>
      <c r="D328" t="s">
        <v>115</v>
      </c>
      <c r="E328" t="s">
        <v>115</v>
      </c>
      <c r="F328" t="s">
        <v>462</v>
      </c>
      <c r="G328" t="s">
        <v>171</v>
      </c>
      <c r="H328">
        <v>13008</v>
      </c>
      <c r="I328" t="s">
        <v>61</v>
      </c>
      <c r="J328" t="s">
        <v>463</v>
      </c>
      <c r="K328" t="s">
        <v>63</v>
      </c>
      <c r="L328">
        <v>29</v>
      </c>
      <c r="M328" t="str">
        <f t="shared" si="30"/>
        <v>0</v>
      </c>
      <c r="N328" t="str">
        <f t="shared" si="29"/>
        <v>0</v>
      </c>
      <c r="O328">
        <v>29</v>
      </c>
      <c r="P328" t="s">
        <v>99</v>
      </c>
      <c r="Q328" t="s">
        <v>65</v>
      </c>
      <c r="R328" t="s">
        <v>65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 t="str">
        <f t="shared" si="26"/>
        <v>0230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61</v>
      </c>
      <c r="AK328" t="s">
        <v>61</v>
      </c>
      <c r="AL328" t="s">
        <v>61</v>
      </c>
      <c r="AM328" t="s">
        <v>61</v>
      </c>
      <c r="AN328" t="s">
        <v>73</v>
      </c>
      <c r="AO328" t="s">
        <v>74</v>
      </c>
      <c r="AP328" t="b">
        <v>0</v>
      </c>
      <c r="AQ328" t="b">
        <v>0</v>
      </c>
      <c r="AR328" t="s">
        <v>75</v>
      </c>
      <c r="AS328" t="b">
        <v>0</v>
      </c>
      <c r="AT328" t="s">
        <v>76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443</v>
      </c>
      <c r="B329" t="s">
        <v>460</v>
      </c>
      <c r="C329">
        <v>2003340</v>
      </c>
      <c r="D329" t="s">
        <v>101</v>
      </c>
      <c r="E329" t="s">
        <v>101</v>
      </c>
      <c r="F329" t="s">
        <v>462</v>
      </c>
      <c r="G329" t="s">
        <v>172</v>
      </c>
      <c r="H329">
        <v>13008</v>
      </c>
      <c r="I329" t="s">
        <v>61</v>
      </c>
      <c r="J329" t="s">
        <v>463</v>
      </c>
      <c r="K329" t="s">
        <v>63</v>
      </c>
      <c r="L329">
        <v>29</v>
      </c>
      <c r="M329" t="str">
        <f t="shared" si="30"/>
        <v>0</v>
      </c>
      <c r="N329" t="str">
        <f t="shared" si="29"/>
        <v>0</v>
      </c>
      <c r="O329">
        <v>29</v>
      </c>
      <c r="P329" t="s">
        <v>99</v>
      </c>
      <c r="Q329" t="s">
        <v>65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 t="str">
        <f t="shared" si="26"/>
        <v>0230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73</v>
      </c>
      <c r="AO329" t="s">
        <v>74</v>
      </c>
      <c r="AP329" t="b">
        <v>0</v>
      </c>
      <c r="AQ329" t="b">
        <v>0</v>
      </c>
      <c r="AR329" t="s">
        <v>75</v>
      </c>
      <c r="AS329" t="b">
        <v>0</v>
      </c>
      <c r="AT329" t="s">
        <v>76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443</v>
      </c>
      <c r="B330" t="s">
        <v>460</v>
      </c>
      <c r="C330">
        <v>2003340</v>
      </c>
      <c r="D330" t="s">
        <v>151</v>
      </c>
      <c r="E330" t="s">
        <v>151</v>
      </c>
      <c r="F330" t="s">
        <v>462</v>
      </c>
      <c r="G330" t="s">
        <v>354</v>
      </c>
      <c r="H330">
        <v>13008</v>
      </c>
      <c r="I330" t="s">
        <v>61</v>
      </c>
      <c r="J330" t="s">
        <v>463</v>
      </c>
      <c r="K330" t="s">
        <v>63</v>
      </c>
      <c r="L330">
        <v>29</v>
      </c>
      <c r="M330" t="str">
        <f t="shared" si="30"/>
        <v>0</v>
      </c>
      <c r="N330">
        <v>1</v>
      </c>
      <c r="O330">
        <v>28</v>
      </c>
      <c r="P330" t="s">
        <v>99</v>
      </c>
      <c r="Q330" t="s">
        <v>65</v>
      </c>
      <c r="R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 t="str">
        <f t="shared" si="26"/>
        <v>0230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73</v>
      </c>
      <c r="AO330" t="s">
        <v>74</v>
      </c>
      <c r="AP330" t="b">
        <v>0</v>
      </c>
      <c r="AQ330" t="b">
        <v>0</v>
      </c>
      <c r="AR330" t="s">
        <v>75</v>
      </c>
      <c r="AS330" t="b">
        <v>0</v>
      </c>
      <c r="AT330" t="s">
        <v>76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443</v>
      </c>
      <c r="B331" t="s">
        <v>464</v>
      </c>
      <c r="C331">
        <v>2003350</v>
      </c>
      <c r="D331" t="s">
        <v>101</v>
      </c>
      <c r="E331" t="s">
        <v>101</v>
      </c>
      <c r="G331" t="s">
        <v>199</v>
      </c>
      <c r="H331">
        <v>13012</v>
      </c>
      <c r="I331" t="s">
        <v>61</v>
      </c>
      <c r="J331" t="s">
        <v>461</v>
      </c>
      <c r="K331" t="s">
        <v>63</v>
      </c>
      <c r="L331">
        <v>29</v>
      </c>
      <c r="M331" t="str">
        <f t="shared" si="30"/>
        <v>0</v>
      </c>
      <c r="N331" t="str">
        <f t="shared" ref="N331:N337" si="31">"0"</f>
        <v>0</v>
      </c>
      <c r="O331">
        <v>29</v>
      </c>
      <c r="P331" t="s">
        <v>99</v>
      </c>
      <c r="Q331" t="s">
        <v>84</v>
      </c>
      <c r="R331" t="s">
        <v>84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 t="str">
        <f t="shared" si="26"/>
        <v>0230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87</v>
      </c>
      <c r="AK331" t="s">
        <v>61</v>
      </c>
      <c r="AL331" t="s">
        <v>61</v>
      </c>
      <c r="AM331" t="s">
        <v>61</v>
      </c>
      <c r="AN331" t="s">
        <v>73</v>
      </c>
      <c r="AO331" t="s">
        <v>100</v>
      </c>
      <c r="AP331" t="b">
        <v>0</v>
      </c>
      <c r="AQ331" t="b">
        <v>0</v>
      </c>
      <c r="AR331" t="s">
        <v>75</v>
      </c>
      <c r="AS331" t="b">
        <v>0</v>
      </c>
      <c r="AT331" t="s">
        <v>76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443</v>
      </c>
      <c r="B332" t="s">
        <v>464</v>
      </c>
      <c r="C332">
        <v>2003350</v>
      </c>
      <c r="D332" t="s">
        <v>101</v>
      </c>
      <c r="E332" t="s">
        <v>101</v>
      </c>
      <c r="F332" t="s">
        <v>458</v>
      </c>
      <c r="G332" t="s">
        <v>465</v>
      </c>
      <c r="H332">
        <v>13010</v>
      </c>
      <c r="I332" t="s">
        <v>61</v>
      </c>
      <c r="J332" t="s">
        <v>459</v>
      </c>
      <c r="K332" t="s">
        <v>63</v>
      </c>
      <c r="L332">
        <v>29</v>
      </c>
      <c r="M332" t="str">
        <f t="shared" si="30"/>
        <v>0</v>
      </c>
      <c r="N332" t="str">
        <f t="shared" si="31"/>
        <v>0</v>
      </c>
      <c r="O332">
        <v>29</v>
      </c>
      <c r="P332" t="s">
        <v>99</v>
      </c>
      <c r="Q332" t="s">
        <v>84</v>
      </c>
      <c r="R332" t="s">
        <v>84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103</v>
      </c>
      <c r="AB332" t="str">
        <f t="shared" si="26"/>
        <v>0230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87</v>
      </c>
      <c r="AK332" t="s">
        <v>61</v>
      </c>
      <c r="AL332" t="s">
        <v>61</v>
      </c>
      <c r="AM332" t="s">
        <v>61</v>
      </c>
      <c r="AN332" t="s">
        <v>73</v>
      </c>
      <c r="AO332" t="s">
        <v>74</v>
      </c>
      <c r="AP332" t="b">
        <v>0</v>
      </c>
      <c r="AQ332" t="b">
        <v>0</v>
      </c>
      <c r="AR332" t="s">
        <v>75</v>
      </c>
      <c r="AS332" t="b">
        <v>0</v>
      </c>
      <c r="AT332" t="s">
        <v>76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443</v>
      </c>
      <c r="B333" t="s">
        <v>466</v>
      </c>
      <c r="C333">
        <v>2003350</v>
      </c>
      <c r="D333" t="s">
        <v>79</v>
      </c>
      <c r="E333" t="s">
        <v>79</v>
      </c>
      <c r="F333" t="s">
        <v>462</v>
      </c>
      <c r="G333" t="s">
        <v>114</v>
      </c>
      <c r="H333">
        <v>13008</v>
      </c>
      <c r="I333" t="s">
        <v>61</v>
      </c>
      <c r="J333" t="s">
        <v>463</v>
      </c>
      <c r="K333" t="s">
        <v>63</v>
      </c>
      <c r="L333">
        <v>29</v>
      </c>
      <c r="M333" t="str">
        <f t="shared" si="30"/>
        <v>0</v>
      </c>
      <c r="N333" t="str">
        <f t="shared" si="31"/>
        <v>0</v>
      </c>
      <c r="O333">
        <v>29</v>
      </c>
      <c r="P333" t="s">
        <v>99</v>
      </c>
      <c r="Q333" t="s">
        <v>84</v>
      </c>
      <c r="R333" t="s">
        <v>84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 t="str">
        <f t="shared" si="26"/>
        <v>0230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87</v>
      </c>
      <c r="AK333" t="s">
        <v>61</v>
      </c>
      <c r="AL333" t="s">
        <v>61</v>
      </c>
      <c r="AM333" t="s">
        <v>61</v>
      </c>
      <c r="AN333" t="s">
        <v>73</v>
      </c>
      <c r="AO333" t="s">
        <v>74</v>
      </c>
      <c r="AP333" t="b">
        <v>0</v>
      </c>
      <c r="AQ333" t="b">
        <v>0</v>
      </c>
      <c r="AR333" t="s">
        <v>75</v>
      </c>
      <c r="AS333" t="b">
        <v>0</v>
      </c>
      <c r="AT333" t="s">
        <v>76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443</v>
      </c>
      <c r="B334" t="s">
        <v>466</v>
      </c>
      <c r="C334">
        <v>2003350</v>
      </c>
      <c r="D334" t="s">
        <v>79</v>
      </c>
      <c r="E334" t="s">
        <v>79</v>
      </c>
      <c r="G334" t="s">
        <v>290</v>
      </c>
      <c r="H334">
        <v>13012</v>
      </c>
      <c r="I334" t="s">
        <v>61</v>
      </c>
      <c r="J334" t="s">
        <v>461</v>
      </c>
      <c r="K334" t="s">
        <v>63</v>
      </c>
      <c r="L334">
        <v>29</v>
      </c>
      <c r="M334" t="str">
        <f t="shared" si="30"/>
        <v>0</v>
      </c>
      <c r="N334" t="str">
        <f t="shared" si="31"/>
        <v>0</v>
      </c>
      <c r="O334">
        <v>29</v>
      </c>
      <c r="P334" t="s">
        <v>99</v>
      </c>
      <c r="Q334" t="s">
        <v>84</v>
      </c>
      <c r="R334" t="s">
        <v>84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 t="str">
        <f t="shared" si="26"/>
        <v>0230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87</v>
      </c>
      <c r="AK334" t="s">
        <v>61</v>
      </c>
      <c r="AL334" t="s">
        <v>61</v>
      </c>
      <c r="AM334" t="s">
        <v>61</v>
      </c>
      <c r="AN334" t="s">
        <v>73</v>
      </c>
      <c r="AO334" t="s">
        <v>100</v>
      </c>
      <c r="AP334" t="b">
        <v>0</v>
      </c>
      <c r="AQ334" t="b">
        <v>0</v>
      </c>
      <c r="AR334" t="s">
        <v>75</v>
      </c>
      <c r="AS334" t="b">
        <v>0</v>
      </c>
      <c r="AT334" t="s">
        <v>76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443</v>
      </c>
      <c r="B335" t="s">
        <v>466</v>
      </c>
      <c r="C335">
        <v>2003350</v>
      </c>
      <c r="D335" t="s">
        <v>126</v>
      </c>
      <c r="E335" t="s">
        <v>126</v>
      </c>
      <c r="F335" t="s">
        <v>458</v>
      </c>
      <c r="G335" t="s">
        <v>291</v>
      </c>
      <c r="H335">
        <v>13010</v>
      </c>
      <c r="I335" t="s">
        <v>61</v>
      </c>
      <c r="J335" t="s">
        <v>459</v>
      </c>
      <c r="K335" t="s">
        <v>63</v>
      </c>
      <c r="L335">
        <v>30</v>
      </c>
      <c r="M335" t="str">
        <f t="shared" si="30"/>
        <v>0</v>
      </c>
      <c r="N335" t="str">
        <f t="shared" si="31"/>
        <v>0</v>
      </c>
      <c r="O335">
        <v>30</v>
      </c>
      <c r="P335" t="s">
        <v>99</v>
      </c>
      <c r="Q335" t="s">
        <v>84</v>
      </c>
      <c r="R335" t="s">
        <v>84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 t="str">
        <f t="shared" si="26"/>
        <v>0230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87</v>
      </c>
      <c r="AK335" t="s">
        <v>61</v>
      </c>
      <c r="AL335" t="s">
        <v>61</v>
      </c>
      <c r="AM335" t="s">
        <v>61</v>
      </c>
      <c r="AN335" t="s">
        <v>73</v>
      </c>
      <c r="AO335" t="s">
        <v>74</v>
      </c>
      <c r="AP335" t="b">
        <v>0</v>
      </c>
      <c r="AQ335" t="b">
        <v>0</v>
      </c>
      <c r="AR335" t="s">
        <v>75</v>
      </c>
      <c r="AS335" t="b">
        <v>0</v>
      </c>
      <c r="AT335" t="s">
        <v>76</v>
      </c>
      <c r="AU335" t="s">
        <v>61</v>
      </c>
      <c r="AX335" t="s">
        <v>77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443</v>
      </c>
      <c r="B336" t="s">
        <v>467</v>
      </c>
      <c r="C336">
        <v>2001340</v>
      </c>
      <c r="D336" t="s">
        <v>126</v>
      </c>
      <c r="E336" t="s">
        <v>126</v>
      </c>
      <c r="F336" t="s">
        <v>468</v>
      </c>
      <c r="G336" t="s">
        <v>109</v>
      </c>
      <c r="H336">
        <v>13011</v>
      </c>
      <c r="I336" t="s">
        <v>61</v>
      </c>
      <c r="J336" t="s">
        <v>469</v>
      </c>
      <c r="K336" t="s">
        <v>63</v>
      </c>
      <c r="L336">
        <v>35</v>
      </c>
      <c r="N336" t="str">
        <f t="shared" si="31"/>
        <v>0</v>
      </c>
      <c r="O336">
        <v>35</v>
      </c>
      <c r="P336" t="s">
        <v>99</v>
      </c>
      <c r="Q336" t="s">
        <v>65</v>
      </c>
      <c r="R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 t="str">
        <f t="shared" si="26"/>
        <v>0230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73</v>
      </c>
      <c r="AO336" t="s">
        <v>74</v>
      </c>
      <c r="AP336" t="b">
        <v>0</v>
      </c>
      <c r="AQ336" t="b">
        <v>0</v>
      </c>
      <c r="AR336" t="s">
        <v>75</v>
      </c>
      <c r="AS336" t="b">
        <v>0</v>
      </c>
      <c r="AT336" t="s">
        <v>76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443</v>
      </c>
      <c r="B337" t="s">
        <v>467</v>
      </c>
      <c r="C337">
        <v>2001340</v>
      </c>
      <c r="D337" t="s">
        <v>93</v>
      </c>
      <c r="E337" t="s">
        <v>93</v>
      </c>
      <c r="F337" t="s">
        <v>468</v>
      </c>
      <c r="G337" t="s">
        <v>114</v>
      </c>
      <c r="H337">
        <v>13011</v>
      </c>
      <c r="I337" t="s">
        <v>61</v>
      </c>
      <c r="J337" t="s">
        <v>469</v>
      </c>
      <c r="K337" t="s">
        <v>63</v>
      </c>
      <c r="L337">
        <v>35</v>
      </c>
      <c r="N337" t="str">
        <f t="shared" si="31"/>
        <v>0</v>
      </c>
      <c r="O337">
        <v>35</v>
      </c>
      <c r="P337" t="s">
        <v>99</v>
      </c>
      <c r="Q337" t="s">
        <v>65</v>
      </c>
      <c r="R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 t="str">
        <f t="shared" si="26"/>
        <v>0230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73</v>
      </c>
      <c r="AO337" t="s">
        <v>74</v>
      </c>
      <c r="AP337" t="b">
        <v>0</v>
      </c>
      <c r="AQ337" t="b">
        <v>0</v>
      </c>
      <c r="AR337" t="s">
        <v>75</v>
      </c>
      <c r="AS337" t="b">
        <v>0</v>
      </c>
      <c r="AT337" t="s">
        <v>76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443</v>
      </c>
      <c r="B338" t="s">
        <v>467</v>
      </c>
      <c r="C338">
        <v>2001340</v>
      </c>
      <c r="D338" t="s">
        <v>101</v>
      </c>
      <c r="E338" t="s">
        <v>101</v>
      </c>
      <c r="F338" t="s">
        <v>468</v>
      </c>
      <c r="G338" t="s">
        <v>290</v>
      </c>
      <c r="H338">
        <v>13011</v>
      </c>
      <c r="I338" t="s">
        <v>61</v>
      </c>
      <c r="J338" t="s">
        <v>469</v>
      </c>
      <c r="K338" t="s">
        <v>63</v>
      </c>
      <c r="L338">
        <v>35</v>
      </c>
      <c r="N338">
        <v>2</v>
      </c>
      <c r="O338">
        <v>33</v>
      </c>
      <c r="P338" t="s">
        <v>99</v>
      </c>
      <c r="Q338" t="s">
        <v>65</v>
      </c>
      <c r="R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 t="str">
        <f t="shared" si="26"/>
        <v>0230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73</v>
      </c>
      <c r="AO338" t="s">
        <v>74</v>
      </c>
      <c r="AP338" t="b">
        <v>0</v>
      </c>
      <c r="AQ338" t="b">
        <v>0</v>
      </c>
      <c r="AR338" t="s">
        <v>75</v>
      </c>
      <c r="AS338" t="b">
        <v>0</v>
      </c>
      <c r="AT338" t="s">
        <v>76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443</v>
      </c>
      <c r="B339" t="s">
        <v>470</v>
      </c>
      <c r="C339">
        <v>2001310</v>
      </c>
      <c r="D339" t="s">
        <v>126</v>
      </c>
      <c r="E339" t="s">
        <v>126</v>
      </c>
      <c r="G339" t="s">
        <v>109</v>
      </c>
      <c r="H339">
        <v>12004</v>
      </c>
      <c r="I339" t="s">
        <v>61</v>
      </c>
      <c r="J339" t="s">
        <v>471</v>
      </c>
      <c r="K339" t="s">
        <v>63</v>
      </c>
      <c r="L339">
        <v>36</v>
      </c>
      <c r="N339" t="str">
        <f>"0"</f>
        <v>0</v>
      </c>
      <c r="O339">
        <v>36</v>
      </c>
      <c r="P339" t="s">
        <v>99</v>
      </c>
      <c r="Q339" t="s">
        <v>65</v>
      </c>
      <c r="R339" t="s">
        <v>65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103</v>
      </c>
      <c r="AB339" t="str">
        <f t="shared" si="26"/>
        <v>0230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61</v>
      </c>
      <c r="AK339" t="s">
        <v>61</v>
      </c>
      <c r="AL339" t="s">
        <v>61</v>
      </c>
      <c r="AM339" t="s">
        <v>61</v>
      </c>
      <c r="AN339" t="s">
        <v>73</v>
      </c>
      <c r="AO339" t="s">
        <v>100</v>
      </c>
      <c r="AP339" t="b">
        <v>0</v>
      </c>
      <c r="AQ339" t="b">
        <v>0</v>
      </c>
      <c r="AR339" t="s">
        <v>75</v>
      </c>
      <c r="AS339" t="b">
        <v>0</v>
      </c>
      <c r="AT339" t="s">
        <v>76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443</v>
      </c>
      <c r="B340" t="s">
        <v>470</v>
      </c>
      <c r="C340">
        <v>2001310</v>
      </c>
      <c r="D340" t="s">
        <v>93</v>
      </c>
      <c r="E340" t="s">
        <v>93</v>
      </c>
      <c r="G340" t="s">
        <v>110</v>
      </c>
      <c r="H340">
        <v>12004</v>
      </c>
      <c r="I340" t="s">
        <v>61</v>
      </c>
      <c r="J340" t="s">
        <v>471</v>
      </c>
      <c r="K340" t="s">
        <v>63</v>
      </c>
      <c r="L340">
        <v>35</v>
      </c>
      <c r="M340" t="str">
        <f t="shared" ref="M340:M345" si="32">"0"</f>
        <v>0</v>
      </c>
      <c r="N340" t="str">
        <f>"0"</f>
        <v>0</v>
      </c>
      <c r="O340">
        <v>35</v>
      </c>
      <c r="P340" t="s">
        <v>99</v>
      </c>
      <c r="Q340" t="s">
        <v>65</v>
      </c>
      <c r="R340" t="s">
        <v>65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 t="str">
        <f t="shared" si="26"/>
        <v>0230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61</v>
      </c>
      <c r="AK340" t="s">
        <v>61</v>
      </c>
      <c r="AL340" t="s">
        <v>61</v>
      </c>
      <c r="AM340" t="s">
        <v>61</v>
      </c>
      <c r="AN340" t="s">
        <v>73</v>
      </c>
      <c r="AO340" t="s">
        <v>100</v>
      </c>
      <c r="AP340" t="b">
        <v>0</v>
      </c>
      <c r="AQ340" t="b">
        <v>0</v>
      </c>
      <c r="AR340" t="s">
        <v>75</v>
      </c>
      <c r="AS340" t="b">
        <v>0</v>
      </c>
      <c r="AT340" t="s">
        <v>76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443</v>
      </c>
      <c r="B341" t="s">
        <v>470</v>
      </c>
      <c r="C341">
        <v>2001310</v>
      </c>
      <c r="D341" t="s">
        <v>115</v>
      </c>
      <c r="E341" t="s">
        <v>115</v>
      </c>
      <c r="G341" t="s">
        <v>170</v>
      </c>
      <c r="H341">
        <v>12004</v>
      </c>
      <c r="I341" t="s">
        <v>61</v>
      </c>
      <c r="J341" t="s">
        <v>471</v>
      </c>
      <c r="K341" t="s">
        <v>63</v>
      </c>
      <c r="L341">
        <v>35</v>
      </c>
      <c r="M341" t="str">
        <f t="shared" si="32"/>
        <v>0</v>
      </c>
      <c r="N341">
        <v>1</v>
      </c>
      <c r="O341">
        <v>34</v>
      </c>
      <c r="P341" t="s">
        <v>99</v>
      </c>
      <c r="Q341" t="s">
        <v>65</v>
      </c>
      <c r="R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 t="str">
        <f t="shared" si="26"/>
        <v>0230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73</v>
      </c>
      <c r="AO341" t="s">
        <v>100</v>
      </c>
      <c r="AP341" t="b">
        <v>0</v>
      </c>
      <c r="AQ341" t="b">
        <v>0</v>
      </c>
      <c r="AR341" t="s">
        <v>75</v>
      </c>
      <c r="AS341" t="b">
        <v>0</v>
      </c>
      <c r="AT341" t="s">
        <v>76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443</v>
      </c>
      <c r="B342" t="s">
        <v>470</v>
      </c>
      <c r="C342">
        <v>2001310</v>
      </c>
      <c r="D342" t="s">
        <v>88</v>
      </c>
      <c r="E342" t="s">
        <v>88</v>
      </c>
      <c r="G342" t="s">
        <v>171</v>
      </c>
      <c r="H342">
        <v>12004</v>
      </c>
      <c r="I342" t="s">
        <v>61</v>
      </c>
      <c r="J342" t="s">
        <v>471</v>
      </c>
      <c r="K342" t="s">
        <v>63</v>
      </c>
      <c r="L342">
        <v>35</v>
      </c>
      <c r="M342" t="str">
        <f t="shared" si="32"/>
        <v>0</v>
      </c>
      <c r="N342" t="str">
        <f t="shared" ref="N342:N373" si="33">"0"</f>
        <v>0</v>
      </c>
      <c r="O342">
        <v>35</v>
      </c>
      <c r="P342" t="s">
        <v>99</v>
      </c>
      <c r="Q342" t="s">
        <v>65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 t="str">
        <f t="shared" si="26"/>
        <v>0230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73</v>
      </c>
      <c r="AO342" t="s">
        <v>100</v>
      </c>
      <c r="AP342" t="b">
        <v>0</v>
      </c>
      <c r="AQ342" t="b">
        <v>0</v>
      </c>
      <c r="AR342" t="s">
        <v>75</v>
      </c>
      <c r="AS342" t="b">
        <v>0</v>
      </c>
      <c r="AT342" t="s">
        <v>76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443</v>
      </c>
      <c r="B343" t="s">
        <v>470</v>
      </c>
      <c r="C343">
        <v>2001310</v>
      </c>
      <c r="D343" t="s">
        <v>151</v>
      </c>
      <c r="E343" t="s">
        <v>151</v>
      </c>
      <c r="G343" t="s">
        <v>114</v>
      </c>
      <c r="H343">
        <v>12004</v>
      </c>
      <c r="I343" t="s">
        <v>61</v>
      </c>
      <c r="J343" t="s">
        <v>471</v>
      </c>
      <c r="K343" t="s">
        <v>63</v>
      </c>
      <c r="L343">
        <v>35</v>
      </c>
      <c r="M343" t="str">
        <f t="shared" si="32"/>
        <v>0</v>
      </c>
      <c r="N343" t="str">
        <f t="shared" si="33"/>
        <v>0</v>
      </c>
      <c r="O343">
        <v>35</v>
      </c>
      <c r="P343" t="s">
        <v>99</v>
      </c>
      <c r="Q343" t="s">
        <v>65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 t="str">
        <f t="shared" si="26"/>
        <v>0230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73</v>
      </c>
      <c r="AO343" t="s">
        <v>100</v>
      </c>
      <c r="AP343" t="b">
        <v>0</v>
      </c>
      <c r="AQ343" t="b">
        <v>0</v>
      </c>
      <c r="AR343" t="s">
        <v>75</v>
      </c>
      <c r="AS343" t="b">
        <v>0</v>
      </c>
      <c r="AT343" t="s">
        <v>76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443</v>
      </c>
      <c r="B344" t="s">
        <v>470</v>
      </c>
      <c r="C344">
        <v>2001310</v>
      </c>
      <c r="D344" t="s">
        <v>79</v>
      </c>
      <c r="E344" t="s">
        <v>79</v>
      </c>
      <c r="G344" t="s">
        <v>281</v>
      </c>
      <c r="H344">
        <v>12004</v>
      </c>
      <c r="I344" t="s">
        <v>61</v>
      </c>
      <c r="J344" t="s">
        <v>471</v>
      </c>
      <c r="K344" t="s">
        <v>63</v>
      </c>
      <c r="L344">
        <v>35</v>
      </c>
      <c r="M344" t="str">
        <f t="shared" si="32"/>
        <v>0</v>
      </c>
      <c r="N344" t="str">
        <f t="shared" si="33"/>
        <v>0</v>
      </c>
      <c r="O344">
        <v>35</v>
      </c>
      <c r="P344" t="s">
        <v>99</v>
      </c>
      <c r="Q344" t="s">
        <v>65</v>
      </c>
      <c r="R344" t="s">
        <v>65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 t="str">
        <f t="shared" si="26"/>
        <v>0230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73</v>
      </c>
      <c r="AO344" t="s">
        <v>100</v>
      </c>
      <c r="AP344" t="b">
        <v>0</v>
      </c>
      <c r="AQ344" t="b">
        <v>0</v>
      </c>
      <c r="AR344" t="s">
        <v>75</v>
      </c>
      <c r="AS344" t="b">
        <v>0</v>
      </c>
      <c r="AT344" t="s">
        <v>76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443</v>
      </c>
      <c r="B345" t="s">
        <v>472</v>
      </c>
      <c r="C345">
        <v>2001320</v>
      </c>
      <c r="D345" t="s">
        <v>151</v>
      </c>
      <c r="E345" t="s">
        <v>151</v>
      </c>
      <c r="F345" t="s">
        <v>473</v>
      </c>
      <c r="G345" t="s">
        <v>114</v>
      </c>
      <c r="H345">
        <v>12003</v>
      </c>
      <c r="I345" t="s">
        <v>61</v>
      </c>
      <c r="J345" t="s">
        <v>474</v>
      </c>
      <c r="K345" t="s">
        <v>63</v>
      </c>
      <c r="L345">
        <v>41</v>
      </c>
      <c r="M345" t="str">
        <f t="shared" si="32"/>
        <v>0</v>
      </c>
      <c r="N345" t="str">
        <f t="shared" si="33"/>
        <v>0</v>
      </c>
      <c r="O345">
        <v>41</v>
      </c>
      <c r="P345" t="s">
        <v>99</v>
      </c>
      <c r="Q345" t="s">
        <v>84</v>
      </c>
      <c r="R345" t="s">
        <v>84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 t="str">
        <f t="shared" ref="AB345:AB372" si="34">"0230"</f>
        <v>0230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87</v>
      </c>
      <c r="AK345" t="s">
        <v>61</v>
      </c>
      <c r="AL345" t="s">
        <v>61</v>
      </c>
      <c r="AM345" t="s">
        <v>61</v>
      </c>
      <c r="AN345" t="s">
        <v>73</v>
      </c>
      <c r="AO345" t="s">
        <v>74</v>
      </c>
      <c r="AP345" t="b">
        <v>0</v>
      </c>
      <c r="AQ345" t="b">
        <v>0</v>
      </c>
      <c r="AR345" t="s">
        <v>75</v>
      </c>
      <c r="AS345" t="b">
        <v>0</v>
      </c>
      <c r="AT345" t="s">
        <v>76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443</v>
      </c>
      <c r="B346" t="s">
        <v>475</v>
      </c>
      <c r="C346">
        <v>2003380</v>
      </c>
      <c r="D346" t="s">
        <v>126</v>
      </c>
      <c r="E346" t="s">
        <v>126</v>
      </c>
      <c r="F346" t="s">
        <v>476</v>
      </c>
      <c r="G346" t="s">
        <v>114</v>
      </c>
      <c r="H346">
        <v>14401</v>
      </c>
      <c r="I346" t="s">
        <v>61</v>
      </c>
      <c r="J346" t="s">
        <v>477</v>
      </c>
      <c r="K346" t="s">
        <v>63</v>
      </c>
      <c r="L346">
        <v>34</v>
      </c>
      <c r="N346" t="str">
        <f t="shared" si="33"/>
        <v>0</v>
      </c>
      <c r="O346">
        <v>34</v>
      </c>
      <c r="P346" t="s">
        <v>99</v>
      </c>
      <c r="Q346" t="s">
        <v>65</v>
      </c>
      <c r="R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 t="str">
        <f t="shared" si="34"/>
        <v>0230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73</v>
      </c>
      <c r="AO346" t="s">
        <v>74</v>
      </c>
      <c r="AP346" t="b">
        <v>0</v>
      </c>
      <c r="AQ346" t="b">
        <v>0</v>
      </c>
      <c r="AR346" t="s">
        <v>75</v>
      </c>
      <c r="AS346" t="b">
        <v>0</v>
      </c>
      <c r="AT346" t="s">
        <v>76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443</v>
      </c>
      <c r="B347" t="s">
        <v>478</v>
      </c>
      <c r="C347">
        <v>2000322</v>
      </c>
      <c r="D347" t="s">
        <v>88</v>
      </c>
      <c r="E347" t="s">
        <v>88</v>
      </c>
      <c r="F347" t="s">
        <v>445</v>
      </c>
      <c r="G347" t="s">
        <v>273</v>
      </c>
      <c r="H347">
        <v>14407</v>
      </c>
      <c r="I347" t="s">
        <v>61</v>
      </c>
      <c r="J347" t="s">
        <v>446</v>
      </c>
      <c r="K347" t="s">
        <v>63</v>
      </c>
      <c r="L347">
        <v>35</v>
      </c>
      <c r="N347" t="str">
        <f t="shared" si="33"/>
        <v>0</v>
      </c>
      <c r="O347">
        <v>35</v>
      </c>
      <c r="P347" t="s">
        <v>99</v>
      </c>
      <c r="Q347" t="s">
        <v>85</v>
      </c>
      <c r="R347" t="s">
        <v>85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 t="str">
        <f t="shared" si="34"/>
        <v>0230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73</v>
      </c>
      <c r="AO347" t="s">
        <v>74</v>
      </c>
      <c r="AP347" t="b">
        <v>0</v>
      </c>
      <c r="AQ347" t="b">
        <v>0</v>
      </c>
      <c r="AR347" t="s">
        <v>75</v>
      </c>
      <c r="AS347" t="b">
        <v>0</v>
      </c>
      <c r="AT347" t="s">
        <v>76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443</v>
      </c>
      <c r="B348" t="s">
        <v>478</v>
      </c>
      <c r="C348">
        <v>2000322</v>
      </c>
      <c r="D348" t="s">
        <v>93</v>
      </c>
      <c r="E348" t="s">
        <v>93</v>
      </c>
      <c r="F348" t="s">
        <v>445</v>
      </c>
      <c r="G348" t="s">
        <v>124</v>
      </c>
      <c r="H348">
        <v>14407</v>
      </c>
      <c r="I348" t="s">
        <v>61</v>
      </c>
      <c r="J348" t="s">
        <v>446</v>
      </c>
      <c r="K348" t="s">
        <v>63</v>
      </c>
      <c r="L348">
        <v>35</v>
      </c>
      <c r="N348" t="str">
        <f t="shared" si="33"/>
        <v>0</v>
      </c>
      <c r="O348">
        <v>35</v>
      </c>
      <c r="P348" t="s">
        <v>99</v>
      </c>
      <c r="Q348" t="s">
        <v>85</v>
      </c>
      <c r="R348" t="s">
        <v>85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 t="str">
        <f t="shared" si="34"/>
        <v>0230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73</v>
      </c>
      <c r="AO348" t="s">
        <v>74</v>
      </c>
      <c r="AP348" t="b">
        <v>0</v>
      </c>
      <c r="AQ348" t="b">
        <v>0</v>
      </c>
      <c r="AR348" t="s">
        <v>75</v>
      </c>
      <c r="AS348" t="b">
        <v>0</v>
      </c>
      <c r="AT348" t="s">
        <v>76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443</v>
      </c>
      <c r="B349" t="s">
        <v>478</v>
      </c>
      <c r="C349">
        <v>2000322</v>
      </c>
      <c r="D349" t="s">
        <v>126</v>
      </c>
      <c r="E349" t="s">
        <v>126</v>
      </c>
      <c r="F349" t="s">
        <v>445</v>
      </c>
      <c r="G349" t="s">
        <v>125</v>
      </c>
      <c r="H349">
        <v>14407</v>
      </c>
      <c r="I349" t="s">
        <v>61</v>
      </c>
      <c r="J349" t="s">
        <v>446</v>
      </c>
      <c r="K349" t="s">
        <v>63</v>
      </c>
      <c r="L349">
        <v>35</v>
      </c>
      <c r="N349" t="str">
        <f t="shared" si="33"/>
        <v>0</v>
      </c>
      <c r="O349">
        <v>35</v>
      </c>
      <c r="P349" t="s">
        <v>99</v>
      </c>
      <c r="Q349" t="s">
        <v>85</v>
      </c>
      <c r="R349" t="s">
        <v>85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 t="str">
        <f t="shared" si="34"/>
        <v>0230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73</v>
      </c>
      <c r="AO349" t="s">
        <v>74</v>
      </c>
      <c r="AP349" t="b">
        <v>0</v>
      </c>
      <c r="AQ349" t="b">
        <v>0</v>
      </c>
      <c r="AR349" t="s">
        <v>75</v>
      </c>
      <c r="AS349" t="b">
        <v>0</v>
      </c>
      <c r="AT349" t="s">
        <v>76</v>
      </c>
      <c r="AU349" t="s">
        <v>61</v>
      </c>
      <c r="AX349" t="s">
        <v>77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443</v>
      </c>
      <c r="B350" t="s">
        <v>478</v>
      </c>
      <c r="C350">
        <v>2000322</v>
      </c>
      <c r="D350" t="s">
        <v>115</v>
      </c>
      <c r="E350" t="s">
        <v>115</v>
      </c>
      <c r="F350" t="s">
        <v>445</v>
      </c>
      <c r="G350" t="s">
        <v>479</v>
      </c>
      <c r="H350">
        <v>14407</v>
      </c>
      <c r="I350" t="s">
        <v>61</v>
      </c>
      <c r="J350" t="s">
        <v>446</v>
      </c>
      <c r="K350" t="s">
        <v>63</v>
      </c>
      <c r="L350">
        <v>38</v>
      </c>
      <c r="N350" t="str">
        <f t="shared" si="33"/>
        <v>0</v>
      </c>
      <c r="O350">
        <v>38</v>
      </c>
      <c r="P350" t="s">
        <v>99</v>
      </c>
      <c r="Q350" t="s">
        <v>85</v>
      </c>
      <c r="R350" t="s">
        <v>85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 t="str">
        <f t="shared" si="34"/>
        <v>0230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73</v>
      </c>
      <c r="AO350" t="s">
        <v>74</v>
      </c>
      <c r="AP350" t="b">
        <v>0</v>
      </c>
      <c r="AQ350" t="b">
        <v>0</v>
      </c>
      <c r="AR350" t="s">
        <v>75</v>
      </c>
      <c r="AS350" t="b">
        <v>0</v>
      </c>
      <c r="AT350" t="s">
        <v>76</v>
      </c>
      <c r="AU350" t="s">
        <v>61</v>
      </c>
      <c r="AX350" t="s">
        <v>77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480</v>
      </c>
      <c r="B351" t="s">
        <v>481</v>
      </c>
      <c r="C351">
        <v>8216120</v>
      </c>
      <c r="D351" t="s">
        <v>126</v>
      </c>
      <c r="E351" t="s">
        <v>126</v>
      </c>
      <c r="F351" t="s">
        <v>482</v>
      </c>
      <c r="G351" t="s">
        <v>199</v>
      </c>
      <c r="H351" t="str">
        <f>"05004"</f>
        <v>05004</v>
      </c>
      <c r="I351" t="s">
        <v>61</v>
      </c>
      <c r="J351" t="s">
        <v>483</v>
      </c>
      <c r="K351" t="s">
        <v>63</v>
      </c>
      <c r="L351">
        <v>50</v>
      </c>
      <c r="N351" t="str">
        <f t="shared" si="33"/>
        <v>0</v>
      </c>
      <c r="O351">
        <v>50</v>
      </c>
      <c r="P351" t="s">
        <v>99</v>
      </c>
      <c r="Q351" t="s">
        <v>84</v>
      </c>
      <c r="R351" t="s">
        <v>84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300</v>
      </c>
      <c r="AB351" t="str">
        <f t="shared" si="34"/>
        <v>0230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73</v>
      </c>
      <c r="AO351" t="s">
        <v>132</v>
      </c>
      <c r="AP351" t="b">
        <v>0</v>
      </c>
      <c r="AQ351" t="b">
        <v>0</v>
      </c>
      <c r="AR351" t="s">
        <v>75</v>
      </c>
      <c r="AS351" t="b">
        <v>0</v>
      </c>
      <c r="AT351" t="s">
        <v>76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C351">
        <v>8216100</v>
      </c>
      <c r="BD351" t="s">
        <v>61</v>
      </c>
    </row>
    <row r="352" spans="1:56" x14ac:dyDescent="0.25">
      <c r="A352" t="s">
        <v>480</v>
      </c>
      <c r="B352" t="s">
        <v>481</v>
      </c>
      <c r="C352">
        <v>8216120</v>
      </c>
      <c r="D352" t="s">
        <v>115</v>
      </c>
      <c r="E352" t="s">
        <v>115</v>
      </c>
      <c r="F352" t="s">
        <v>482</v>
      </c>
      <c r="G352" t="s">
        <v>200</v>
      </c>
      <c r="H352" t="str">
        <f>"05004"</f>
        <v>05004</v>
      </c>
      <c r="I352" t="s">
        <v>61</v>
      </c>
      <c r="J352" t="s">
        <v>483</v>
      </c>
      <c r="K352" t="s">
        <v>63</v>
      </c>
      <c r="L352">
        <v>50</v>
      </c>
      <c r="N352" t="str">
        <f t="shared" si="33"/>
        <v>0</v>
      </c>
      <c r="O352">
        <v>50</v>
      </c>
      <c r="P352" t="s">
        <v>99</v>
      </c>
      <c r="Q352" t="s">
        <v>84</v>
      </c>
      <c r="R352" t="s">
        <v>84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300</v>
      </c>
      <c r="AB352" t="str">
        <f t="shared" si="34"/>
        <v>0230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73</v>
      </c>
      <c r="AO352" t="s">
        <v>132</v>
      </c>
      <c r="AP352" t="b">
        <v>0</v>
      </c>
      <c r="AQ352" t="b">
        <v>0</v>
      </c>
      <c r="AR352" t="s">
        <v>75</v>
      </c>
      <c r="AS352" t="b">
        <v>0</v>
      </c>
      <c r="AT352" t="s">
        <v>76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C352">
        <v>8216100</v>
      </c>
      <c r="BD352" t="s">
        <v>61</v>
      </c>
    </row>
    <row r="353" spans="1:56" x14ac:dyDescent="0.25">
      <c r="A353" t="s">
        <v>480</v>
      </c>
      <c r="B353" t="s">
        <v>484</v>
      </c>
      <c r="C353">
        <v>8800410</v>
      </c>
      <c r="D353" t="s">
        <v>101</v>
      </c>
      <c r="E353" t="s">
        <v>101</v>
      </c>
      <c r="F353" t="s">
        <v>482</v>
      </c>
      <c r="G353">
        <v>6001</v>
      </c>
      <c r="H353" t="str">
        <f>"05004"</f>
        <v>05004</v>
      </c>
      <c r="I353" t="s">
        <v>61</v>
      </c>
      <c r="J353" t="s">
        <v>483</v>
      </c>
      <c r="K353" t="s">
        <v>63</v>
      </c>
      <c r="L353">
        <v>40</v>
      </c>
      <c r="N353" t="str">
        <f t="shared" si="33"/>
        <v>0</v>
      </c>
      <c r="O353">
        <v>40</v>
      </c>
      <c r="P353" t="s">
        <v>99</v>
      </c>
      <c r="Q353" t="s">
        <v>65</v>
      </c>
      <c r="R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333</v>
      </c>
      <c r="AB353" t="str">
        <f t="shared" si="34"/>
        <v>0230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73</v>
      </c>
      <c r="AO353" t="s">
        <v>132</v>
      </c>
      <c r="AP353" t="b">
        <v>0</v>
      </c>
      <c r="AQ353" t="b">
        <v>0</v>
      </c>
      <c r="AR353" t="s">
        <v>75</v>
      </c>
      <c r="AS353" t="b">
        <v>0</v>
      </c>
      <c r="AT353" t="s">
        <v>76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C353">
        <v>8800410</v>
      </c>
      <c r="BD353" t="s">
        <v>61</v>
      </c>
    </row>
    <row r="354" spans="1:56" x14ac:dyDescent="0.25">
      <c r="A354" t="s">
        <v>480</v>
      </c>
      <c r="B354" t="s">
        <v>485</v>
      </c>
      <c r="C354">
        <v>8800410</v>
      </c>
      <c r="D354" t="s">
        <v>151</v>
      </c>
      <c r="E354" t="s">
        <v>151</v>
      </c>
      <c r="F354" t="s">
        <v>482</v>
      </c>
      <c r="G354">
        <v>7001</v>
      </c>
      <c r="H354" t="str">
        <f>"05004"</f>
        <v>05004</v>
      </c>
      <c r="I354" t="s">
        <v>61</v>
      </c>
      <c r="J354" t="s">
        <v>483</v>
      </c>
      <c r="K354" t="s">
        <v>63</v>
      </c>
      <c r="L354">
        <v>40</v>
      </c>
      <c r="N354" t="str">
        <f t="shared" si="33"/>
        <v>0</v>
      </c>
      <c r="O354">
        <v>40</v>
      </c>
      <c r="P354" t="s">
        <v>99</v>
      </c>
      <c r="Q354" t="s">
        <v>65</v>
      </c>
      <c r="R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333</v>
      </c>
      <c r="AB354" t="str">
        <f t="shared" si="34"/>
        <v>0230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73</v>
      </c>
      <c r="AO354" t="s">
        <v>132</v>
      </c>
      <c r="AP354" t="b">
        <v>0</v>
      </c>
      <c r="AQ354" t="b">
        <v>0</v>
      </c>
      <c r="AR354" t="s">
        <v>75</v>
      </c>
      <c r="AS354" t="b">
        <v>0</v>
      </c>
      <c r="AT354" t="s">
        <v>76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C354">
        <v>8800410</v>
      </c>
      <c r="BD354" t="s">
        <v>61</v>
      </c>
    </row>
    <row r="355" spans="1:56" x14ac:dyDescent="0.25">
      <c r="A355" t="s">
        <v>480</v>
      </c>
      <c r="B355" t="s">
        <v>486</v>
      </c>
      <c r="C355">
        <v>8827110</v>
      </c>
      <c r="D355" t="s">
        <v>79</v>
      </c>
      <c r="E355" t="s">
        <v>79</v>
      </c>
      <c r="F355" t="s">
        <v>482</v>
      </c>
      <c r="G355" t="s">
        <v>109</v>
      </c>
      <c r="H355" t="str">
        <f>"05004"</f>
        <v>05004</v>
      </c>
      <c r="I355" t="s">
        <v>61</v>
      </c>
      <c r="J355" t="s">
        <v>483</v>
      </c>
      <c r="K355" t="s">
        <v>63</v>
      </c>
      <c r="L355">
        <v>25</v>
      </c>
      <c r="N355" t="str">
        <f t="shared" si="33"/>
        <v>0</v>
      </c>
      <c r="O355">
        <v>25</v>
      </c>
      <c r="P355" t="s">
        <v>99</v>
      </c>
      <c r="Q355" t="s">
        <v>65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300</v>
      </c>
      <c r="AB355" t="str">
        <f t="shared" si="34"/>
        <v>0230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73</v>
      </c>
      <c r="AO355" t="s">
        <v>132</v>
      </c>
      <c r="AP355" t="b">
        <v>0</v>
      </c>
      <c r="AQ355" t="b">
        <v>0</v>
      </c>
      <c r="AR355" t="s">
        <v>75</v>
      </c>
      <c r="AS355" t="b">
        <v>0</v>
      </c>
      <c r="AT355" t="s">
        <v>76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C355">
        <v>8806000</v>
      </c>
      <c r="BD355" t="s">
        <v>61</v>
      </c>
    </row>
    <row r="356" spans="1:56" x14ac:dyDescent="0.25">
      <c r="A356" t="s">
        <v>480</v>
      </c>
      <c r="B356" t="s">
        <v>487</v>
      </c>
      <c r="C356">
        <v>8500355</v>
      </c>
      <c r="D356" t="s">
        <v>151</v>
      </c>
      <c r="E356" t="s">
        <v>151</v>
      </c>
      <c r="F356" t="s">
        <v>102</v>
      </c>
      <c r="G356" t="str">
        <f>"0001"</f>
        <v>0001</v>
      </c>
      <c r="H356">
        <v>10003</v>
      </c>
      <c r="I356" t="s">
        <v>61</v>
      </c>
      <c r="J356" t="s">
        <v>104</v>
      </c>
      <c r="K356" t="s">
        <v>63</v>
      </c>
      <c r="L356">
        <v>38</v>
      </c>
      <c r="N356" t="str">
        <f t="shared" si="33"/>
        <v>0</v>
      </c>
      <c r="O356">
        <v>38</v>
      </c>
      <c r="P356" t="s">
        <v>64</v>
      </c>
      <c r="Q356" t="s">
        <v>65</v>
      </c>
      <c r="R356" t="s">
        <v>65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300</v>
      </c>
      <c r="AB356" t="str">
        <f t="shared" si="34"/>
        <v>0230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73</v>
      </c>
      <c r="AO356" t="s">
        <v>132</v>
      </c>
      <c r="AP356" t="b">
        <v>0</v>
      </c>
      <c r="AQ356" t="b">
        <v>0</v>
      </c>
      <c r="AR356" t="s">
        <v>75</v>
      </c>
      <c r="AS356" t="b">
        <v>0</v>
      </c>
      <c r="AT356" t="s">
        <v>76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C356">
        <v>8500355</v>
      </c>
      <c r="BD356" t="s">
        <v>61</v>
      </c>
    </row>
    <row r="357" spans="1:56" x14ac:dyDescent="0.25">
      <c r="A357" t="s">
        <v>480</v>
      </c>
      <c r="B357" t="s">
        <v>487</v>
      </c>
      <c r="C357">
        <v>8500355</v>
      </c>
      <c r="D357" t="s">
        <v>115</v>
      </c>
      <c r="E357" t="s">
        <v>115</v>
      </c>
      <c r="F357" t="s">
        <v>102</v>
      </c>
      <c r="G357" t="str">
        <f>"0002"</f>
        <v>0002</v>
      </c>
      <c r="H357">
        <v>10003</v>
      </c>
      <c r="I357" t="s">
        <v>61</v>
      </c>
      <c r="J357" t="s">
        <v>104</v>
      </c>
      <c r="K357" t="s">
        <v>63</v>
      </c>
      <c r="L357">
        <v>35</v>
      </c>
      <c r="N357" t="str">
        <f t="shared" si="33"/>
        <v>0</v>
      </c>
      <c r="O357">
        <v>35</v>
      </c>
      <c r="P357" t="s">
        <v>64</v>
      </c>
      <c r="Q357" t="s">
        <v>65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300</v>
      </c>
      <c r="AB357" t="str">
        <f t="shared" si="34"/>
        <v>0230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73</v>
      </c>
      <c r="AO357" t="s">
        <v>132</v>
      </c>
      <c r="AP357" t="b">
        <v>0</v>
      </c>
      <c r="AQ357" t="b">
        <v>0</v>
      </c>
      <c r="AR357" t="s">
        <v>75</v>
      </c>
      <c r="AS357" t="b">
        <v>0</v>
      </c>
      <c r="AT357" t="s">
        <v>76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C357">
        <v>8500355</v>
      </c>
      <c r="BD357" t="s">
        <v>61</v>
      </c>
    </row>
    <row r="358" spans="1:56" x14ac:dyDescent="0.25">
      <c r="A358" t="s">
        <v>480</v>
      </c>
      <c r="B358" t="s">
        <v>487</v>
      </c>
      <c r="C358">
        <v>8500355</v>
      </c>
      <c r="D358" t="s">
        <v>79</v>
      </c>
      <c r="E358" t="s">
        <v>79</v>
      </c>
      <c r="F358" t="s">
        <v>102</v>
      </c>
      <c r="G358" t="str">
        <f>"0003"</f>
        <v>0003</v>
      </c>
      <c r="H358">
        <v>10003</v>
      </c>
      <c r="I358" t="s">
        <v>61</v>
      </c>
      <c r="J358" t="s">
        <v>104</v>
      </c>
      <c r="K358" t="s">
        <v>63</v>
      </c>
      <c r="L358">
        <v>40</v>
      </c>
      <c r="N358" t="str">
        <f t="shared" si="33"/>
        <v>0</v>
      </c>
      <c r="O358">
        <v>40</v>
      </c>
      <c r="P358" t="s">
        <v>64</v>
      </c>
      <c r="Q358" t="s">
        <v>65</v>
      </c>
      <c r="R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300</v>
      </c>
      <c r="AB358" t="str">
        <f t="shared" si="34"/>
        <v>0230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73</v>
      </c>
      <c r="AO358" t="s">
        <v>132</v>
      </c>
      <c r="AP358" t="b">
        <v>0</v>
      </c>
      <c r="AQ358" t="b">
        <v>0</v>
      </c>
      <c r="AR358" t="s">
        <v>75</v>
      </c>
      <c r="AS358" t="b">
        <v>0</v>
      </c>
      <c r="AT358" t="s">
        <v>76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C358">
        <v>8500355</v>
      </c>
      <c r="BD358" t="s">
        <v>61</v>
      </c>
    </row>
    <row r="359" spans="1:56" x14ac:dyDescent="0.25">
      <c r="A359" t="s">
        <v>480</v>
      </c>
      <c r="B359" t="s">
        <v>488</v>
      </c>
      <c r="C359">
        <v>8500390</v>
      </c>
      <c r="D359" t="s">
        <v>151</v>
      </c>
      <c r="E359" t="s">
        <v>151</v>
      </c>
      <c r="F359" t="s">
        <v>102</v>
      </c>
      <c r="G359" t="str">
        <f>"0001"</f>
        <v>0001</v>
      </c>
      <c r="H359">
        <v>10003</v>
      </c>
      <c r="I359" t="s">
        <v>61</v>
      </c>
      <c r="J359" t="s">
        <v>104</v>
      </c>
      <c r="K359" t="s">
        <v>63</v>
      </c>
      <c r="L359">
        <v>38</v>
      </c>
      <c r="M359" t="str">
        <f>"0"</f>
        <v>0</v>
      </c>
      <c r="N359" t="str">
        <f t="shared" si="33"/>
        <v>0</v>
      </c>
      <c r="O359">
        <v>38</v>
      </c>
      <c r="P359" t="s">
        <v>83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300</v>
      </c>
      <c r="AB359" t="str">
        <f t="shared" si="34"/>
        <v>0230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73</v>
      </c>
      <c r="AO359" t="s">
        <v>132</v>
      </c>
      <c r="AP359" t="b">
        <v>0</v>
      </c>
      <c r="AQ359" t="b">
        <v>0</v>
      </c>
      <c r="AR359" t="s">
        <v>75</v>
      </c>
      <c r="AS359" t="b">
        <v>0</v>
      </c>
      <c r="AT359" t="s">
        <v>76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C359">
        <v>8500390</v>
      </c>
      <c r="BD359" t="s">
        <v>61</v>
      </c>
    </row>
    <row r="360" spans="1:56" x14ac:dyDescent="0.25">
      <c r="A360" t="s">
        <v>480</v>
      </c>
      <c r="B360" t="s">
        <v>488</v>
      </c>
      <c r="C360">
        <v>8500390</v>
      </c>
      <c r="D360" t="s">
        <v>88</v>
      </c>
      <c r="E360" t="s">
        <v>88</v>
      </c>
      <c r="F360" t="s">
        <v>489</v>
      </c>
      <c r="G360" t="str">
        <f>"0002"</f>
        <v>0002</v>
      </c>
      <c r="H360">
        <v>18801</v>
      </c>
      <c r="I360" t="s">
        <v>61</v>
      </c>
      <c r="J360" t="s">
        <v>490</v>
      </c>
      <c r="K360" t="s">
        <v>63</v>
      </c>
      <c r="L360">
        <v>42</v>
      </c>
      <c r="N360" t="str">
        <f t="shared" si="33"/>
        <v>0</v>
      </c>
      <c r="O360">
        <v>42</v>
      </c>
      <c r="P360" t="s">
        <v>83</v>
      </c>
      <c r="Q360" t="s">
        <v>65</v>
      </c>
      <c r="R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300</v>
      </c>
      <c r="AB360" t="str">
        <f t="shared" si="34"/>
        <v>0230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73</v>
      </c>
      <c r="AO360" t="s">
        <v>132</v>
      </c>
      <c r="AP360" t="b">
        <v>0</v>
      </c>
      <c r="AQ360" t="b">
        <v>0</v>
      </c>
      <c r="AR360" t="s">
        <v>75</v>
      </c>
      <c r="AS360" t="b">
        <v>0</v>
      </c>
      <c r="AT360" t="s">
        <v>76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C360">
        <v>8500390</v>
      </c>
      <c r="BD360" t="s">
        <v>61</v>
      </c>
    </row>
    <row r="361" spans="1:56" x14ac:dyDescent="0.25">
      <c r="A361" t="s">
        <v>480</v>
      </c>
      <c r="B361" t="s">
        <v>488</v>
      </c>
      <c r="C361">
        <v>8500390</v>
      </c>
      <c r="D361" t="s">
        <v>115</v>
      </c>
      <c r="E361" t="s">
        <v>115</v>
      </c>
      <c r="F361" t="s">
        <v>102</v>
      </c>
      <c r="G361" t="s">
        <v>114</v>
      </c>
      <c r="H361">
        <v>10003</v>
      </c>
      <c r="I361" t="s">
        <v>61</v>
      </c>
      <c r="J361" t="s">
        <v>104</v>
      </c>
      <c r="K361" t="s">
        <v>63</v>
      </c>
      <c r="L361">
        <v>37</v>
      </c>
      <c r="M361" t="str">
        <f>"0"</f>
        <v>0</v>
      </c>
      <c r="N361" t="str">
        <f t="shared" si="33"/>
        <v>0</v>
      </c>
      <c r="O361">
        <v>37</v>
      </c>
      <c r="P361" t="s">
        <v>83</v>
      </c>
      <c r="Q361" t="s">
        <v>65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300</v>
      </c>
      <c r="AB361" t="str">
        <f t="shared" si="34"/>
        <v>0230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73</v>
      </c>
      <c r="AO361" t="s">
        <v>132</v>
      </c>
      <c r="AP361" t="b">
        <v>0</v>
      </c>
      <c r="AQ361" t="b">
        <v>0</v>
      </c>
      <c r="AR361" t="s">
        <v>75</v>
      </c>
      <c r="AS361" t="b">
        <v>0</v>
      </c>
      <c r="AT361" t="s">
        <v>76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C361">
        <v>8500390</v>
      </c>
      <c r="BD361" t="s">
        <v>61</v>
      </c>
    </row>
    <row r="362" spans="1:56" x14ac:dyDescent="0.25">
      <c r="A362" t="s">
        <v>480</v>
      </c>
      <c r="B362" t="s">
        <v>488</v>
      </c>
      <c r="C362">
        <v>8500390</v>
      </c>
      <c r="D362" t="s">
        <v>79</v>
      </c>
      <c r="E362" t="s">
        <v>79</v>
      </c>
      <c r="F362" t="s">
        <v>102</v>
      </c>
      <c r="G362" t="s">
        <v>281</v>
      </c>
      <c r="H362">
        <v>10003</v>
      </c>
      <c r="I362" t="s">
        <v>61</v>
      </c>
      <c r="J362" t="s">
        <v>104</v>
      </c>
      <c r="K362" t="s">
        <v>63</v>
      </c>
      <c r="L362">
        <v>40</v>
      </c>
      <c r="N362" t="str">
        <f t="shared" si="33"/>
        <v>0</v>
      </c>
      <c r="O362">
        <v>40</v>
      </c>
      <c r="P362" t="s">
        <v>83</v>
      </c>
      <c r="Q362" t="s">
        <v>65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300</v>
      </c>
      <c r="AB362" t="str">
        <f t="shared" si="34"/>
        <v>0230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73</v>
      </c>
      <c r="AO362" t="s">
        <v>132</v>
      </c>
      <c r="AP362" t="b">
        <v>0</v>
      </c>
      <c r="AQ362" t="b">
        <v>0</v>
      </c>
      <c r="AR362" t="s">
        <v>75</v>
      </c>
      <c r="AS362" t="b">
        <v>0</v>
      </c>
      <c r="AT362" t="s">
        <v>76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C362">
        <v>8500390</v>
      </c>
      <c r="BD362" t="s">
        <v>61</v>
      </c>
    </row>
    <row r="363" spans="1:56" x14ac:dyDescent="0.25">
      <c r="A363" t="s">
        <v>480</v>
      </c>
      <c r="B363" t="s">
        <v>491</v>
      </c>
      <c r="C363">
        <v>8203310</v>
      </c>
      <c r="D363" t="s">
        <v>88</v>
      </c>
      <c r="E363" t="s">
        <v>88</v>
      </c>
      <c r="F363" t="s">
        <v>482</v>
      </c>
      <c r="G363" t="s">
        <v>199</v>
      </c>
      <c r="H363" t="str">
        <f>"05004"</f>
        <v>05004</v>
      </c>
      <c r="I363" t="s">
        <v>61</v>
      </c>
      <c r="J363" t="s">
        <v>483</v>
      </c>
      <c r="K363" t="s">
        <v>63</v>
      </c>
      <c r="L363">
        <v>29</v>
      </c>
      <c r="N363" t="str">
        <f t="shared" si="33"/>
        <v>0</v>
      </c>
      <c r="O363">
        <v>29</v>
      </c>
      <c r="P363" t="s">
        <v>99</v>
      </c>
      <c r="Q363" t="s">
        <v>84</v>
      </c>
      <c r="R363" t="s">
        <v>84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300</v>
      </c>
      <c r="AB363" t="str">
        <f t="shared" si="34"/>
        <v>0230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73</v>
      </c>
      <c r="AO363" t="s">
        <v>132</v>
      </c>
      <c r="AP363" t="b">
        <v>0</v>
      </c>
      <c r="AQ363" t="b">
        <v>0</v>
      </c>
      <c r="AR363" t="s">
        <v>75</v>
      </c>
      <c r="AS363" t="b">
        <v>0</v>
      </c>
      <c r="AT363" t="s">
        <v>76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C363">
        <v>8203400</v>
      </c>
      <c r="BD363" t="s">
        <v>61</v>
      </c>
    </row>
    <row r="364" spans="1:56" x14ac:dyDescent="0.25">
      <c r="A364" t="s">
        <v>480</v>
      </c>
      <c r="B364" t="s">
        <v>491</v>
      </c>
      <c r="C364">
        <v>8203310</v>
      </c>
      <c r="D364" t="s">
        <v>93</v>
      </c>
      <c r="E364" t="s">
        <v>93</v>
      </c>
      <c r="F364" t="s">
        <v>482</v>
      </c>
      <c r="G364" t="s">
        <v>200</v>
      </c>
      <c r="H364" t="str">
        <f>"05004"</f>
        <v>05004</v>
      </c>
      <c r="I364" t="s">
        <v>61</v>
      </c>
      <c r="J364" t="s">
        <v>483</v>
      </c>
      <c r="K364" t="s">
        <v>63</v>
      </c>
      <c r="L364">
        <v>29</v>
      </c>
      <c r="N364" t="str">
        <f t="shared" si="33"/>
        <v>0</v>
      </c>
      <c r="O364">
        <v>29</v>
      </c>
      <c r="P364" t="s">
        <v>99</v>
      </c>
      <c r="Q364" t="s">
        <v>84</v>
      </c>
      <c r="R364" t="s">
        <v>84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300</v>
      </c>
      <c r="AB364" t="str">
        <f t="shared" si="34"/>
        <v>0230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73</v>
      </c>
      <c r="AO364" t="s">
        <v>132</v>
      </c>
      <c r="AP364" t="b">
        <v>0</v>
      </c>
      <c r="AQ364" t="b">
        <v>0</v>
      </c>
      <c r="AR364" t="s">
        <v>75</v>
      </c>
      <c r="AS364" t="b">
        <v>0</v>
      </c>
      <c r="AT364" t="s">
        <v>76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C364">
        <v>8203400</v>
      </c>
      <c r="BD364" t="s">
        <v>61</v>
      </c>
    </row>
    <row r="365" spans="1:56" x14ac:dyDescent="0.25">
      <c r="A365" t="s">
        <v>480</v>
      </c>
      <c r="B365" t="s">
        <v>492</v>
      </c>
      <c r="C365">
        <v>8207310</v>
      </c>
      <c r="D365" t="s">
        <v>93</v>
      </c>
      <c r="E365" t="s">
        <v>93</v>
      </c>
      <c r="F365" t="s">
        <v>435</v>
      </c>
      <c r="G365" t="s">
        <v>199</v>
      </c>
      <c r="H365">
        <v>17712</v>
      </c>
      <c r="I365" t="s">
        <v>61</v>
      </c>
      <c r="J365" t="s">
        <v>436</v>
      </c>
      <c r="K365" t="s">
        <v>63</v>
      </c>
      <c r="L365">
        <v>30</v>
      </c>
      <c r="N365" t="str">
        <f t="shared" si="33"/>
        <v>0</v>
      </c>
      <c r="O365">
        <v>30</v>
      </c>
      <c r="P365" t="s">
        <v>99</v>
      </c>
      <c r="Q365" t="s">
        <v>65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300</v>
      </c>
      <c r="AB365" t="str">
        <f t="shared" si="34"/>
        <v>0230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73</v>
      </c>
      <c r="AO365" t="s">
        <v>132</v>
      </c>
      <c r="AP365" t="b">
        <v>0</v>
      </c>
      <c r="AQ365" t="b">
        <v>0</v>
      </c>
      <c r="AR365" t="s">
        <v>75</v>
      </c>
      <c r="AS365" t="b">
        <v>0</v>
      </c>
      <c r="AT365" t="s">
        <v>76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C365">
        <v>8209600</v>
      </c>
      <c r="BD365" t="s">
        <v>61</v>
      </c>
    </row>
    <row r="366" spans="1:56" x14ac:dyDescent="0.25">
      <c r="A366" t="s">
        <v>480</v>
      </c>
      <c r="B366" t="s">
        <v>492</v>
      </c>
      <c r="C366">
        <v>8207310</v>
      </c>
      <c r="D366" t="s">
        <v>126</v>
      </c>
      <c r="E366" t="s">
        <v>126</v>
      </c>
      <c r="F366" t="s">
        <v>435</v>
      </c>
      <c r="G366" t="s">
        <v>200</v>
      </c>
      <c r="H366">
        <v>17712</v>
      </c>
      <c r="I366" t="s">
        <v>61</v>
      </c>
      <c r="J366" t="s">
        <v>436</v>
      </c>
      <c r="K366" t="s">
        <v>63</v>
      </c>
      <c r="L366">
        <v>32</v>
      </c>
      <c r="N366" t="str">
        <f t="shared" si="33"/>
        <v>0</v>
      </c>
      <c r="O366">
        <v>32</v>
      </c>
      <c r="P366" t="s">
        <v>99</v>
      </c>
      <c r="Q366" t="s">
        <v>65</v>
      </c>
      <c r="R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300</v>
      </c>
      <c r="AB366" t="str">
        <f t="shared" si="34"/>
        <v>0230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73</v>
      </c>
      <c r="AO366" t="s">
        <v>132</v>
      </c>
      <c r="AP366" t="b">
        <v>0</v>
      </c>
      <c r="AQ366" t="b">
        <v>0</v>
      </c>
      <c r="AR366" t="s">
        <v>75</v>
      </c>
      <c r="AS366" t="b">
        <v>0</v>
      </c>
      <c r="AT366" t="s">
        <v>76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C366">
        <v>8209600</v>
      </c>
      <c r="BD366" t="s">
        <v>61</v>
      </c>
    </row>
    <row r="367" spans="1:56" x14ac:dyDescent="0.25">
      <c r="A367" t="s">
        <v>480</v>
      </c>
      <c r="B367" t="s">
        <v>493</v>
      </c>
      <c r="C367">
        <v>8207310</v>
      </c>
      <c r="D367" t="s">
        <v>115</v>
      </c>
      <c r="E367" t="s">
        <v>115</v>
      </c>
      <c r="F367" t="s">
        <v>435</v>
      </c>
      <c r="G367" t="s">
        <v>120</v>
      </c>
      <c r="H367">
        <v>17712</v>
      </c>
      <c r="I367" t="s">
        <v>61</v>
      </c>
      <c r="J367" t="s">
        <v>436</v>
      </c>
      <c r="K367" t="s">
        <v>63</v>
      </c>
      <c r="L367">
        <v>30</v>
      </c>
      <c r="N367" t="str">
        <f t="shared" si="33"/>
        <v>0</v>
      </c>
      <c r="O367">
        <v>30</v>
      </c>
      <c r="P367" t="s">
        <v>99</v>
      </c>
      <c r="Q367" t="s">
        <v>65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300</v>
      </c>
      <c r="AB367" t="str">
        <f t="shared" si="34"/>
        <v>0230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73</v>
      </c>
      <c r="AO367" t="s">
        <v>132</v>
      </c>
      <c r="AP367" t="b">
        <v>0</v>
      </c>
      <c r="AQ367" t="b">
        <v>0</v>
      </c>
      <c r="AR367" t="s">
        <v>75</v>
      </c>
      <c r="AS367" t="b">
        <v>0</v>
      </c>
      <c r="AT367" t="s">
        <v>76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C367">
        <v>8209600</v>
      </c>
      <c r="BD367" t="s">
        <v>61</v>
      </c>
    </row>
    <row r="368" spans="1:56" x14ac:dyDescent="0.25">
      <c r="A368" t="s">
        <v>480</v>
      </c>
      <c r="B368" t="s">
        <v>493</v>
      </c>
      <c r="C368">
        <v>8207310</v>
      </c>
      <c r="D368" t="s">
        <v>151</v>
      </c>
      <c r="E368" t="s">
        <v>151</v>
      </c>
      <c r="F368" t="s">
        <v>435</v>
      </c>
      <c r="G368" t="s">
        <v>161</v>
      </c>
      <c r="H368">
        <v>17712</v>
      </c>
      <c r="I368" t="s">
        <v>61</v>
      </c>
      <c r="J368" t="s">
        <v>436</v>
      </c>
      <c r="K368" t="s">
        <v>63</v>
      </c>
      <c r="L368">
        <v>32</v>
      </c>
      <c r="N368" t="str">
        <f t="shared" si="33"/>
        <v>0</v>
      </c>
      <c r="O368">
        <v>32</v>
      </c>
      <c r="P368" t="s">
        <v>99</v>
      </c>
      <c r="Q368" t="s">
        <v>65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300</v>
      </c>
      <c r="AB368" t="str">
        <f t="shared" si="34"/>
        <v>0230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73</v>
      </c>
      <c r="AO368" t="s">
        <v>132</v>
      </c>
      <c r="AP368" t="b">
        <v>0</v>
      </c>
      <c r="AQ368" t="b">
        <v>0</v>
      </c>
      <c r="AR368" t="s">
        <v>75</v>
      </c>
      <c r="AS368" t="b">
        <v>0</v>
      </c>
      <c r="AT368" t="s">
        <v>76</v>
      </c>
      <c r="AU368" t="s">
        <v>61</v>
      </c>
      <c r="AX368" t="s">
        <v>77</v>
      </c>
      <c r="AY368" t="s">
        <v>61</v>
      </c>
      <c r="BA368" t="b">
        <v>0</v>
      </c>
      <c r="BB368" t="s">
        <v>61</v>
      </c>
      <c r="BC368">
        <v>8209600</v>
      </c>
      <c r="BD368" t="s">
        <v>61</v>
      </c>
    </row>
    <row r="369" spans="1:56" x14ac:dyDescent="0.25">
      <c r="A369" t="s">
        <v>494</v>
      </c>
      <c r="B369" t="s">
        <v>495</v>
      </c>
      <c r="C369">
        <v>2109310</v>
      </c>
      <c r="D369" t="s">
        <v>151</v>
      </c>
      <c r="E369" t="s">
        <v>151</v>
      </c>
      <c r="F369" t="s">
        <v>89</v>
      </c>
      <c r="G369" t="s">
        <v>97</v>
      </c>
      <c r="H369">
        <v>10005</v>
      </c>
      <c r="I369" t="s">
        <v>61</v>
      </c>
      <c r="J369" t="s">
        <v>91</v>
      </c>
      <c r="K369" t="s">
        <v>63</v>
      </c>
      <c r="L369">
        <v>26</v>
      </c>
      <c r="M369" t="str">
        <f>"0"</f>
        <v>0</v>
      </c>
      <c r="N369" t="str">
        <f t="shared" si="33"/>
        <v>0</v>
      </c>
      <c r="O369">
        <v>26</v>
      </c>
      <c r="P369" t="s">
        <v>99</v>
      </c>
      <c r="Q369" t="s">
        <v>65</v>
      </c>
      <c r="R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 t="str">
        <f t="shared" si="34"/>
        <v>0230</v>
      </c>
      <c r="AC369" t="s">
        <v>86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73</v>
      </c>
      <c r="AO369" t="s">
        <v>74</v>
      </c>
      <c r="AP369" t="b">
        <v>0</v>
      </c>
      <c r="AQ369" t="b">
        <v>0</v>
      </c>
      <c r="AR369" t="s">
        <v>75</v>
      </c>
      <c r="AS369" t="b">
        <v>0</v>
      </c>
      <c r="AT369" t="s">
        <v>92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494</v>
      </c>
      <c r="B370" t="s">
        <v>496</v>
      </c>
      <c r="C370">
        <v>2109310</v>
      </c>
      <c r="D370" t="s">
        <v>101</v>
      </c>
      <c r="E370" t="s">
        <v>101</v>
      </c>
      <c r="F370" t="s">
        <v>80</v>
      </c>
      <c r="G370" t="s">
        <v>109</v>
      </c>
      <c r="H370">
        <v>10002</v>
      </c>
      <c r="I370" t="s">
        <v>61</v>
      </c>
      <c r="J370" t="s">
        <v>82</v>
      </c>
      <c r="K370" t="s">
        <v>63</v>
      </c>
      <c r="L370">
        <v>36</v>
      </c>
      <c r="M370" t="str">
        <f>"0"</f>
        <v>0</v>
      </c>
      <c r="N370" t="str">
        <f t="shared" si="33"/>
        <v>0</v>
      </c>
      <c r="O370">
        <v>36</v>
      </c>
      <c r="P370" t="s">
        <v>99</v>
      </c>
      <c r="Q370" t="s">
        <v>65</v>
      </c>
      <c r="R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103</v>
      </c>
      <c r="AB370" t="str">
        <f t="shared" si="34"/>
        <v>0230</v>
      </c>
      <c r="AC370" t="s">
        <v>86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73</v>
      </c>
      <c r="AO370" t="s">
        <v>74</v>
      </c>
      <c r="AP370" t="b">
        <v>0</v>
      </c>
      <c r="AQ370" t="b">
        <v>0</v>
      </c>
      <c r="AR370" t="s">
        <v>75</v>
      </c>
      <c r="AS370" t="b">
        <v>0</v>
      </c>
      <c r="AT370" t="s">
        <v>76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494</v>
      </c>
      <c r="B371" t="s">
        <v>497</v>
      </c>
      <c r="C371">
        <v>2109310</v>
      </c>
      <c r="D371" t="s">
        <v>115</v>
      </c>
      <c r="E371" t="s">
        <v>115</v>
      </c>
      <c r="F371" t="s">
        <v>89</v>
      </c>
      <c r="G371" t="s">
        <v>498</v>
      </c>
      <c r="H371">
        <v>10005</v>
      </c>
      <c r="I371" t="s">
        <v>61</v>
      </c>
      <c r="J371" t="s">
        <v>91</v>
      </c>
      <c r="K371" t="s">
        <v>63</v>
      </c>
      <c r="L371">
        <v>25</v>
      </c>
      <c r="M371" t="str">
        <f>"0"</f>
        <v>0</v>
      </c>
      <c r="N371" t="str">
        <f t="shared" si="33"/>
        <v>0</v>
      </c>
      <c r="O371">
        <v>25</v>
      </c>
      <c r="P371" t="s">
        <v>99</v>
      </c>
      <c r="Q371" t="s">
        <v>65</v>
      </c>
      <c r="R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103</v>
      </c>
      <c r="AB371" t="str">
        <f t="shared" si="34"/>
        <v>0230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73</v>
      </c>
      <c r="AO371" t="s">
        <v>74</v>
      </c>
      <c r="AP371" t="b">
        <v>0</v>
      </c>
      <c r="AQ371" t="b">
        <v>0</v>
      </c>
      <c r="AR371" t="s">
        <v>75</v>
      </c>
      <c r="AS371" t="b">
        <v>0</v>
      </c>
      <c r="AT371" t="s">
        <v>76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494</v>
      </c>
      <c r="B372" t="s">
        <v>499</v>
      </c>
      <c r="C372">
        <v>2109310</v>
      </c>
      <c r="D372" t="s">
        <v>88</v>
      </c>
      <c r="E372" t="s">
        <v>88</v>
      </c>
      <c r="F372" t="s">
        <v>500</v>
      </c>
      <c r="G372" t="s">
        <v>281</v>
      </c>
      <c r="H372" t="s">
        <v>501</v>
      </c>
      <c r="I372" t="s">
        <v>61</v>
      </c>
      <c r="J372" t="s">
        <v>502</v>
      </c>
      <c r="K372" t="s">
        <v>63</v>
      </c>
      <c r="L372">
        <v>35</v>
      </c>
      <c r="M372" t="str">
        <f>"0"</f>
        <v>0</v>
      </c>
      <c r="N372" t="str">
        <f t="shared" si="33"/>
        <v>0</v>
      </c>
      <c r="O372">
        <v>35</v>
      </c>
      <c r="P372" t="s">
        <v>99</v>
      </c>
      <c r="Q372" t="s">
        <v>65</v>
      </c>
      <c r="R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 t="str">
        <f t="shared" si="34"/>
        <v>0230</v>
      </c>
      <c r="AC372" t="s">
        <v>86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73</v>
      </c>
      <c r="AO372" t="s">
        <v>74</v>
      </c>
      <c r="AP372" t="b">
        <v>0</v>
      </c>
      <c r="AQ372" t="b">
        <v>0</v>
      </c>
      <c r="AR372" t="s">
        <v>75</v>
      </c>
      <c r="AS372" t="b">
        <v>0</v>
      </c>
      <c r="AT372" t="s">
        <v>76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503</v>
      </c>
      <c r="B373" t="s">
        <v>504</v>
      </c>
      <c r="C373">
        <v>7900010</v>
      </c>
      <c r="D373" t="s">
        <v>93</v>
      </c>
      <c r="E373" t="s">
        <v>505</v>
      </c>
      <c r="F373" t="s">
        <v>506</v>
      </c>
      <c r="G373" t="s">
        <v>110</v>
      </c>
      <c r="H373" t="str">
        <f t="shared" ref="H373:H386" si="35">"02212"</f>
        <v>02212</v>
      </c>
      <c r="I373" t="s">
        <v>61</v>
      </c>
      <c r="J373" t="s">
        <v>405</v>
      </c>
      <c r="K373" t="s">
        <v>507</v>
      </c>
      <c r="L373">
        <v>2</v>
      </c>
      <c r="N373" t="str">
        <f t="shared" si="33"/>
        <v>0</v>
      </c>
      <c r="O373">
        <v>2</v>
      </c>
      <c r="P373" t="s">
        <v>99</v>
      </c>
      <c r="Q373" t="s">
        <v>65</v>
      </c>
      <c r="R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0</v>
      </c>
      <c r="Y373" t="b">
        <v>0</v>
      </c>
      <c r="Z373" t="b">
        <v>0</v>
      </c>
      <c r="AA373">
        <v>200</v>
      </c>
      <c r="AB373">
        <v>10</v>
      </c>
      <c r="AC373" t="s">
        <v>508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73</v>
      </c>
      <c r="AO373" t="s">
        <v>132</v>
      </c>
      <c r="AP373" t="b">
        <v>0</v>
      </c>
      <c r="AQ373" t="b">
        <v>0</v>
      </c>
      <c r="AR373" t="s">
        <v>75</v>
      </c>
      <c r="AS373" t="b">
        <v>0</v>
      </c>
      <c r="AT373" t="s">
        <v>76</v>
      </c>
      <c r="AU373" t="s">
        <v>61</v>
      </c>
      <c r="AX373" t="s">
        <v>77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503</v>
      </c>
      <c r="B374" t="s">
        <v>504</v>
      </c>
      <c r="C374">
        <v>7900010</v>
      </c>
      <c r="D374" t="s">
        <v>93</v>
      </c>
      <c r="E374" t="s">
        <v>505</v>
      </c>
      <c r="F374" t="s">
        <v>509</v>
      </c>
      <c r="G374" t="s">
        <v>170</v>
      </c>
      <c r="H374" t="str">
        <f t="shared" si="35"/>
        <v>02212</v>
      </c>
      <c r="I374" t="s">
        <v>61</v>
      </c>
      <c r="J374" t="s">
        <v>405</v>
      </c>
      <c r="K374" t="s">
        <v>247</v>
      </c>
      <c r="L374">
        <v>5</v>
      </c>
      <c r="N374" t="str">
        <f t="shared" ref="N374:N405" si="36">"0"</f>
        <v>0</v>
      </c>
      <c r="O374">
        <v>5</v>
      </c>
      <c r="P374" t="s">
        <v>99</v>
      </c>
      <c r="Q374" t="s">
        <v>65</v>
      </c>
      <c r="R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0</v>
      </c>
      <c r="Y374" t="b">
        <v>0</v>
      </c>
      <c r="Z374" t="b">
        <v>0</v>
      </c>
      <c r="AA374">
        <v>200</v>
      </c>
      <c r="AB374">
        <v>10</v>
      </c>
      <c r="AC374" t="s">
        <v>508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131</v>
      </c>
      <c r="AO374" t="s">
        <v>132</v>
      </c>
      <c r="AP374" t="b">
        <v>0</v>
      </c>
      <c r="AQ374" t="b">
        <v>0</v>
      </c>
      <c r="AR374" t="s">
        <v>75</v>
      </c>
      <c r="AS374" t="b">
        <v>0</v>
      </c>
      <c r="AT374" t="s">
        <v>76</v>
      </c>
      <c r="AU374" t="s">
        <v>61</v>
      </c>
      <c r="AX374" t="s">
        <v>77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503</v>
      </c>
      <c r="B375" t="s">
        <v>504</v>
      </c>
      <c r="C375">
        <v>7900010</v>
      </c>
      <c r="D375" t="s">
        <v>93</v>
      </c>
      <c r="E375" t="s">
        <v>505</v>
      </c>
      <c r="F375" t="s">
        <v>509</v>
      </c>
      <c r="G375" t="s">
        <v>171</v>
      </c>
      <c r="H375" t="str">
        <f t="shared" si="35"/>
        <v>02212</v>
      </c>
      <c r="I375" t="s">
        <v>61</v>
      </c>
      <c r="J375" t="s">
        <v>405</v>
      </c>
      <c r="K375" t="s">
        <v>247</v>
      </c>
      <c r="L375">
        <v>1</v>
      </c>
      <c r="N375" t="str">
        <f t="shared" si="36"/>
        <v>0</v>
      </c>
      <c r="O375">
        <v>1</v>
      </c>
      <c r="P375" t="s">
        <v>99</v>
      </c>
      <c r="Q375" t="s">
        <v>65</v>
      </c>
      <c r="R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0</v>
      </c>
      <c r="Y375" t="b">
        <v>0</v>
      </c>
      <c r="Z375" t="b">
        <v>0</v>
      </c>
      <c r="AA375">
        <v>200</v>
      </c>
      <c r="AB375">
        <v>15</v>
      </c>
      <c r="AC375" t="s">
        <v>508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131</v>
      </c>
      <c r="AO375" t="s">
        <v>132</v>
      </c>
      <c r="AP375" t="b">
        <v>0</v>
      </c>
      <c r="AQ375" t="b">
        <v>0</v>
      </c>
      <c r="AR375" t="s">
        <v>75</v>
      </c>
      <c r="AS375" t="b">
        <v>0</v>
      </c>
      <c r="AT375" t="s">
        <v>76</v>
      </c>
      <c r="AU375" t="s">
        <v>61</v>
      </c>
      <c r="AX375" t="s">
        <v>77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503</v>
      </c>
      <c r="B376" t="s">
        <v>504</v>
      </c>
      <c r="C376">
        <v>7900010</v>
      </c>
      <c r="D376" t="s">
        <v>93</v>
      </c>
      <c r="E376" t="s">
        <v>505</v>
      </c>
      <c r="F376" t="s">
        <v>509</v>
      </c>
      <c r="G376" t="s">
        <v>172</v>
      </c>
      <c r="H376" t="str">
        <f t="shared" si="35"/>
        <v>02212</v>
      </c>
      <c r="I376" t="s">
        <v>61</v>
      </c>
      <c r="J376" t="s">
        <v>405</v>
      </c>
      <c r="K376" t="s">
        <v>189</v>
      </c>
      <c r="L376">
        <v>3</v>
      </c>
      <c r="N376" t="str">
        <f t="shared" si="36"/>
        <v>0</v>
      </c>
      <c r="O376">
        <v>3</v>
      </c>
      <c r="P376" t="s">
        <v>99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0</v>
      </c>
      <c r="Y376" t="b">
        <v>0</v>
      </c>
      <c r="Z376" t="b">
        <v>0</v>
      </c>
      <c r="AA376">
        <v>200</v>
      </c>
      <c r="AB376">
        <v>10</v>
      </c>
      <c r="AC376" t="s">
        <v>508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131</v>
      </c>
      <c r="AO376" t="s">
        <v>132</v>
      </c>
      <c r="AP376" t="b">
        <v>0</v>
      </c>
      <c r="AQ376" t="b">
        <v>0</v>
      </c>
      <c r="AR376" t="s">
        <v>75</v>
      </c>
      <c r="AS376" t="b">
        <v>0</v>
      </c>
      <c r="AT376" t="s">
        <v>76</v>
      </c>
      <c r="AU376" t="s">
        <v>61</v>
      </c>
      <c r="AX376" t="s">
        <v>77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503</v>
      </c>
      <c r="B377" t="s">
        <v>504</v>
      </c>
      <c r="C377">
        <v>7900010</v>
      </c>
      <c r="D377" t="s">
        <v>93</v>
      </c>
      <c r="E377" t="s">
        <v>505</v>
      </c>
      <c r="F377" t="s">
        <v>509</v>
      </c>
      <c r="G377" t="s">
        <v>354</v>
      </c>
      <c r="H377" t="str">
        <f t="shared" si="35"/>
        <v>02212</v>
      </c>
      <c r="I377" t="s">
        <v>61</v>
      </c>
      <c r="J377" t="s">
        <v>405</v>
      </c>
      <c r="K377" t="s">
        <v>189</v>
      </c>
      <c r="L377">
        <v>3</v>
      </c>
      <c r="N377" t="str">
        <f t="shared" si="36"/>
        <v>0</v>
      </c>
      <c r="O377">
        <v>3</v>
      </c>
      <c r="P377" t="s">
        <v>99</v>
      </c>
      <c r="Q377" t="s">
        <v>65</v>
      </c>
      <c r="R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0</v>
      </c>
      <c r="Y377" t="b">
        <v>0</v>
      </c>
      <c r="Z377" t="b">
        <v>0</v>
      </c>
      <c r="AA377">
        <v>200</v>
      </c>
      <c r="AB377">
        <v>15</v>
      </c>
      <c r="AC377" t="s">
        <v>508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131</v>
      </c>
      <c r="AO377" t="s">
        <v>132</v>
      </c>
      <c r="AP377" t="b">
        <v>0</v>
      </c>
      <c r="AQ377" t="b">
        <v>0</v>
      </c>
      <c r="AR377" t="s">
        <v>75</v>
      </c>
      <c r="AS377" t="b">
        <v>0</v>
      </c>
      <c r="AT377" t="s">
        <v>76</v>
      </c>
      <c r="AU377" t="s">
        <v>61</v>
      </c>
      <c r="AX377" t="s">
        <v>77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503</v>
      </c>
      <c r="B378" t="s">
        <v>504</v>
      </c>
      <c r="C378">
        <v>7900010</v>
      </c>
      <c r="D378" t="s">
        <v>93</v>
      </c>
      <c r="E378" t="s">
        <v>505</v>
      </c>
      <c r="F378" t="s">
        <v>509</v>
      </c>
      <c r="G378" t="s">
        <v>355</v>
      </c>
      <c r="H378" t="str">
        <f t="shared" si="35"/>
        <v>02212</v>
      </c>
      <c r="I378" t="s">
        <v>61</v>
      </c>
      <c r="J378" t="s">
        <v>405</v>
      </c>
      <c r="K378" t="s">
        <v>189</v>
      </c>
      <c r="L378">
        <v>1</v>
      </c>
      <c r="N378" t="str">
        <f t="shared" si="36"/>
        <v>0</v>
      </c>
      <c r="O378">
        <v>1</v>
      </c>
      <c r="P378" t="s">
        <v>99</v>
      </c>
      <c r="Q378" t="s">
        <v>65</v>
      </c>
      <c r="R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0</v>
      </c>
      <c r="Y378" t="b">
        <v>0</v>
      </c>
      <c r="Z378" t="b">
        <v>0</v>
      </c>
      <c r="AA378">
        <v>200</v>
      </c>
      <c r="AB378">
        <v>30</v>
      </c>
      <c r="AC378" t="s">
        <v>508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131</v>
      </c>
      <c r="AO378" t="s">
        <v>132</v>
      </c>
      <c r="AP378" t="b">
        <v>0</v>
      </c>
      <c r="AQ378" t="b">
        <v>0</v>
      </c>
      <c r="AR378" t="s">
        <v>75</v>
      </c>
      <c r="AS378" t="b">
        <v>0</v>
      </c>
      <c r="AT378" t="s">
        <v>76</v>
      </c>
      <c r="AU378" t="s">
        <v>61</v>
      </c>
      <c r="AX378" t="s">
        <v>77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503</v>
      </c>
      <c r="B379" t="s">
        <v>504</v>
      </c>
      <c r="C379">
        <v>7900010</v>
      </c>
      <c r="D379" t="s">
        <v>93</v>
      </c>
      <c r="E379" t="s">
        <v>505</v>
      </c>
      <c r="F379" t="s">
        <v>509</v>
      </c>
      <c r="G379" t="s">
        <v>356</v>
      </c>
      <c r="H379" t="str">
        <f t="shared" si="35"/>
        <v>02212</v>
      </c>
      <c r="I379" t="s">
        <v>61</v>
      </c>
      <c r="J379" t="s">
        <v>405</v>
      </c>
      <c r="K379" t="s">
        <v>180</v>
      </c>
      <c r="L379">
        <v>2</v>
      </c>
      <c r="N379" t="str">
        <f t="shared" si="36"/>
        <v>0</v>
      </c>
      <c r="O379">
        <v>2</v>
      </c>
      <c r="P379" t="s">
        <v>99</v>
      </c>
      <c r="Q379" t="s">
        <v>65</v>
      </c>
      <c r="R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0</v>
      </c>
      <c r="Y379" t="b">
        <v>0</v>
      </c>
      <c r="Z379" t="b">
        <v>0</v>
      </c>
      <c r="AA379">
        <v>200</v>
      </c>
      <c r="AB379">
        <v>15</v>
      </c>
      <c r="AC379" t="s">
        <v>508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131</v>
      </c>
      <c r="AO379" t="s">
        <v>132</v>
      </c>
      <c r="AP379" t="b">
        <v>0</v>
      </c>
      <c r="AQ379" t="b">
        <v>0</v>
      </c>
      <c r="AR379" t="s">
        <v>75</v>
      </c>
      <c r="AS379" t="b">
        <v>0</v>
      </c>
      <c r="AT379" t="s">
        <v>76</v>
      </c>
      <c r="AU379" t="s">
        <v>61</v>
      </c>
      <c r="AX379" t="s">
        <v>77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503</v>
      </c>
      <c r="B380" t="s">
        <v>504</v>
      </c>
      <c r="C380">
        <v>7900010</v>
      </c>
      <c r="D380" t="s">
        <v>93</v>
      </c>
      <c r="E380" t="s">
        <v>505</v>
      </c>
      <c r="F380" t="s">
        <v>509</v>
      </c>
      <c r="G380" t="s">
        <v>510</v>
      </c>
      <c r="H380" t="str">
        <f t="shared" si="35"/>
        <v>02212</v>
      </c>
      <c r="I380" t="s">
        <v>61</v>
      </c>
      <c r="J380" t="s">
        <v>405</v>
      </c>
      <c r="K380" t="s">
        <v>185</v>
      </c>
      <c r="L380">
        <v>1</v>
      </c>
      <c r="N380" t="str">
        <f t="shared" si="36"/>
        <v>0</v>
      </c>
      <c r="O380">
        <v>1</v>
      </c>
      <c r="P380" t="s">
        <v>99</v>
      </c>
      <c r="Q380" t="s">
        <v>65</v>
      </c>
      <c r="R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0</v>
      </c>
      <c r="Y380" t="b">
        <v>0</v>
      </c>
      <c r="Z380" t="b">
        <v>0</v>
      </c>
      <c r="AA380">
        <v>200</v>
      </c>
      <c r="AB380">
        <v>15</v>
      </c>
      <c r="AC380" t="s">
        <v>508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131</v>
      </c>
      <c r="AO380" t="s">
        <v>132</v>
      </c>
      <c r="AP380" t="b">
        <v>0</v>
      </c>
      <c r="AQ380" t="b">
        <v>0</v>
      </c>
      <c r="AR380" t="s">
        <v>75</v>
      </c>
      <c r="AS380" t="b">
        <v>0</v>
      </c>
      <c r="AT380" t="s">
        <v>76</v>
      </c>
      <c r="AU380" t="s">
        <v>61</v>
      </c>
      <c r="AX380" t="s">
        <v>77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503</v>
      </c>
      <c r="B381" t="s">
        <v>504</v>
      </c>
      <c r="C381">
        <v>7900010</v>
      </c>
      <c r="D381" t="s">
        <v>93</v>
      </c>
      <c r="E381" t="s">
        <v>505</v>
      </c>
      <c r="F381" t="s">
        <v>509</v>
      </c>
      <c r="G381" t="s">
        <v>511</v>
      </c>
      <c r="H381" t="str">
        <f t="shared" si="35"/>
        <v>02212</v>
      </c>
      <c r="I381" t="s">
        <v>61</v>
      </c>
      <c r="J381" t="s">
        <v>405</v>
      </c>
      <c r="K381" t="s">
        <v>180</v>
      </c>
      <c r="L381">
        <v>1</v>
      </c>
      <c r="N381" t="str">
        <f t="shared" si="36"/>
        <v>0</v>
      </c>
      <c r="O381">
        <v>1</v>
      </c>
      <c r="P381" t="s">
        <v>99</v>
      </c>
      <c r="Q381" t="s">
        <v>65</v>
      </c>
      <c r="R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0</v>
      </c>
      <c r="Y381" t="b">
        <v>0</v>
      </c>
      <c r="Z381" t="b">
        <v>0</v>
      </c>
      <c r="AA381">
        <v>200</v>
      </c>
      <c r="AB381">
        <v>5</v>
      </c>
      <c r="AC381" t="s">
        <v>508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131</v>
      </c>
      <c r="AO381" t="s">
        <v>132</v>
      </c>
      <c r="AP381" t="b">
        <v>0</v>
      </c>
      <c r="AQ381" t="b">
        <v>0</v>
      </c>
      <c r="AR381" t="s">
        <v>75</v>
      </c>
      <c r="AS381" t="b">
        <v>0</v>
      </c>
      <c r="AT381" t="s">
        <v>76</v>
      </c>
      <c r="AU381" t="s">
        <v>61</v>
      </c>
      <c r="AX381" t="s">
        <v>77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503</v>
      </c>
      <c r="B382" t="s">
        <v>504</v>
      </c>
      <c r="C382">
        <v>7900010</v>
      </c>
      <c r="D382" t="s">
        <v>93</v>
      </c>
      <c r="E382" t="s">
        <v>505</v>
      </c>
      <c r="F382" t="s">
        <v>509</v>
      </c>
      <c r="G382" t="s">
        <v>512</v>
      </c>
      <c r="H382" t="str">
        <f t="shared" si="35"/>
        <v>02212</v>
      </c>
      <c r="I382" t="s">
        <v>61</v>
      </c>
      <c r="J382" t="s">
        <v>405</v>
      </c>
      <c r="K382" t="s">
        <v>507</v>
      </c>
      <c r="L382">
        <v>4</v>
      </c>
      <c r="N382" t="str">
        <f t="shared" si="36"/>
        <v>0</v>
      </c>
      <c r="O382">
        <v>4</v>
      </c>
      <c r="P382" t="s">
        <v>99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0</v>
      </c>
      <c r="Y382" t="b">
        <v>0</v>
      </c>
      <c r="Z382" t="b">
        <v>0</v>
      </c>
      <c r="AA382">
        <v>200</v>
      </c>
      <c r="AB382">
        <v>10</v>
      </c>
      <c r="AC382" t="s">
        <v>508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131</v>
      </c>
      <c r="AO382" t="s">
        <v>132</v>
      </c>
      <c r="AP382" t="b">
        <v>0</v>
      </c>
      <c r="AQ382" t="b">
        <v>0</v>
      </c>
      <c r="AR382" t="s">
        <v>75</v>
      </c>
      <c r="AS382" t="b">
        <v>0</v>
      </c>
      <c r="AT382" t="s">
        <v>76</v>
      </c>
      <c r="AU382" t="s">
        <v>61</v>
      </c>
      <c r="AX382" t="s">
        <v>77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503</v>
      </c>
      <c r="B383" t="s">
        <v>504</v>
      </c>
      <c r="C383">
        <v>7900010</v>
      </c>
      <c r="D383" t="s">
        <v>93</v>
      </c>
      <c r="E383" t="s">
        <v>505</v>
      </c>
      <c r="F383" t="s">
        <v>509</v>
      </c>
      <c r="G383" t="s">
        <v>513</v>
      </c>
      <c r="H383" t="str">
        <f t="shared" si="35"/>
        <v>02212</v>
      </c>
      <c r="I383" t="s">
        <v>61</v>
      </c>
      <c r="J383" t="s">
        <v>405</v>
      </c>
      <c r="K383" t="s">
        <v>507</v>
      </c>
      <c r="L383">
        <v>6</v>
      </c>
      <c r="N383" t="str">
        <f t="shared" si="36"/>
        <v>0</v>
      </c>
      <c r="O383">
        <v>6</v>
      </c>
      <c r="P383" t="s">
        <v>99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0</v>
      </c>
      <c r="Y383" t="b">
        <v>0</v>
      </c>
      <c r="Z383" t="b">
        <v>0</v>
      </c>
      <c r="AA383">
        <v>200</v>
      </c>
      <c r="AB383">
        <v>15</v>
      </c>
      <c r="AC383" t="s">
        <v>508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131</v>
      </c>
      <c r="AO383" t="s">
        <v>132</v>
      </c>
      <c r="AP383" t="b">
        <v>0</v>
      </c>
      <c r="AQ383" t="b">
        <v>0</v>
      </c>
      <c r="AR383" t="s">
        <v>75</v>
      </c>
      <c r="AS383" t="b">
        <v>0</v>
      </c>
      <c r="AT383" t="s">
        <v>76</v>
      </c>
      <c r="AU383" t="s">
        <v>61</v>
      </c>
      <c r="AX383" t="s">
        <v>77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503</v>
      </c>
      <c r="B384" t="s">
        <v>504</v>
      </c>
      <c r="C384">
        <v>7900010</v>
      </c>
      <c r="D384" t="s">
        <v>93</v>
      </c>
      <c r="E384" t="s">
        <v>505</v>
      </c>
      <c r="F384" t="s">
        <v>509</v>
      </c>
      <c r="G384" t="s">
        <v>514</v>
      </c>
      <c r="H384" t="str">
        <f t="shared" si="35"/>
        <v>02212</v>
      </c>
      <c r="I384" t="s">
        <v>61</v>
      </c>
      <c r="J384" t="s">
        <v>405</v>
      </c>
      <c r="K384" t="s">
        <v>185</v>
      </c>
      <c r="L384">
        <v>3</v>
      </c>
      <c r="N384" t="str">
        <f t="shared" si="36"/>
        <v>0</v>
      </c>
      <c r="O384">
        <v>3</v>
      </c>
      <c r="P384" t="s">
        <v>99</v>
      </c>
      <c r="Q384" t="s">
        <v>65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0</v>
      </c>
      <c r="Y384" t="b">
        <v>0</v>
      </c>
      <c r="Z384" t="b">
        <v>0</v>
      </c>
      <c r="AA384">
        <v>200</v>
      </c>
      <c r="AB384">
        <v>10</v>
      </c>
      <c r="AC384" t="s">
        <v>508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131</v>
      </c>
      <c r="AO384" t="s">
        <v>132</v>
      </c>
      <c r="AP384" t="b">
        <v>0</v>
      </c>
      <c r="AQ384" t="b">
        <v>0</v>
      </c>
      <c r="AR384" t="s">
        <v>75</v>
      </c>
      <c r="AS384" t="b">
        <v>0</v>
      </c>
      <c r="AT384" t="s">
        <v>76</v>
      </c>
      <c r="AU384" t="s">
        <v>61</v>
      </c>
      <c r="AX384" t="s">
        <v>77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503</v>
      </c>
      <c r="B385" t="s">
        <v>504</v>
      </c>
      <c r="C385">
        <v>7900010</v>
      </c>
      <c r="D385" t="s">
        <v>93</v>
      </c>
      <c r="E385" t="s">
        <v>505</v>
      </c>
      <c r="F385" t="s">
        <v>506</v>
      </c>
      <c r="G385" t="s">
        <v>515</v>
      </c>
      <c r="H385" t="str">
        <f t="shared" si="35"/>
        <v>02212</v>
      </c>
      <c r="I385" t="s">
        <v>61</v>
      </c>
      <c r="J385" t="s">
        <v>405</v>
      </c>
      <c r="K385" t="s">
        <v>180</v>
      </c>
      <c r="L385">
        <v>3</v>
      </c>
      <c r="N385" t="str">
        <f t="shared" si="36"/>
        <v>0</v>
      </c>
      <c r="O385">
        <v>3</v>
      </c>
      <c r="P385" t="s">
        <v>99</v>
      </c>
      <c r="Q385" t="s">
        <v>65</v>
      </c>
      <c r="R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0</v>
      </c>
      <c r="Y385" t="b">
        <v>0</v>
      </c>
      <c r="Z385" t="b">
        <v>0</v>
      </c>
      <c r="AA385">
        <v>200</v>
      </c>
      <c r="AB385">
        <v>10</v>
      </c>
      <c r="AC385" t="s">
        <v>508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73</v>
      </c>
      <c r="AO385" t="s">
        <v>132</v>
      </c>
      <c r="AP385" t="b">
        <v>0</v>
      </c>
      <c r="AQ385" t="b">
        <v>0</v>
      </c>
      <c r="AR385" t="s">
        <v>75</v>
      </c>
      <c r="AS385" t="b">
        <v>0</v>
      </c>
      <c r="AT385" t="s">
        <v>76</v>
      </c>
      <c r="AU385" t="s">
        <v>61</v>
      </c>
      <c r="AX385" t="s">
        <v>77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503</v>
      </c>
      <c r="B386" t="s">
        <v>516</v>
      </c>
      <c r="C386">
        <v>7963050</v>
      </c>
      <c r="D386" t="s">
        <v>93</v>
      </c>
      <c r="E386" t="s">
        <v>505</v>
      </c>
      <c r="F386" t="s">
        <v>517</v>
      </c>
      <c r="G386" t="s">
        <v>110</v>
      </c>
      <c r="H386" t="str">
        <f t="shared" si="35"/>
        <v>02212</v>
      </c>
      <c r="I386" t="s">
        <v>61</v>
      </c>
      <c r="J386" t="s">
        <v>405</v>
      </c>
      <c r="K386" t="s">
        <v>185</v>
      </c>
      <c r="L386">
        <v>1</v>
      </c>
      <c r="N386" t="str">
        <f t="shared" si="36"/>
        <v>0</v>
      </c>
      <c r="O386">
        <v>1</v>
      </c>
      <c r="P386" t="s">
        <v>99</v>
      </c>
      <c r="Q386" t="s">
        <v>65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0</v>
      </c>
      <c r="Y386" t="b">
        <v>0</v>
      </c>
      <c r="Z386" t="b">
        <v>0</v>
      </c>
      <c r="AA386">
        <v>200</v>
      </c>
      <c r="AB386">
        <v>45</v>
      </c>
      <c r="AC386" t="s">
        <v>508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73</v>
      </c>
      <c r="AO386" t="s">
        <v>132</v>
      </c>
      <c r="AP386" t="b">
        <v>0</v>
      </c>
      <c r="AQ386" t="b">
        <v>0</v>
      </c>
      <c r="AR386" t="s">
        <v>75</v>
      </c>
      <c r="AS386" t="b">
        <v>0</v>
      </c>
      <c r="AT386" t="s">
        <v>76</v>
      </c>
      <c r="AU386" t="s">
        <v>61</v>
      </c>
      <c r="AX386" t="s">
        <v>77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503</v>
      </c>
      <c r="B387" t="s">
        <v>518</v>
      </c>
      <c r="C387">
        <v>7963080</v>
      </c>
      <c r="D387" t="s">
        <v>151</v>
      </c>
      <c r="E387" t="s">
        <v>151</v>
      </c>
      <c r="G387" t="s">
        <v>60</v>
      </c>
      <c r="H387" t="str">
        <f>"02233"</f>
        <v>02233</v>
      </c>
      <c r="I387" t="s">
        <v>61</v>
      </c>
      <c r="J387" t="s">
        <v>519</v>
      </c>
      <c r="K387" t="s">
        <v>63</v>
      </c>
      <c r="L387">
        <v>15</v>
      </c>
      <c r="N387" t="str">
        <f t="shared" si="36"/>
        <v>0</v>
      </c>
      <c r="O387">
        <v>15</v>
      </c>
      <c r="P387" t="s">
        <v>99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200</v>
      </c>
      <c r="AB387" t="str">
        <f t="shared" ref="AB387:AB450" si="37">"0230"</f>
        <v>0230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73</v>
      </c>
      <c r="AO387" t="s">
        <v>132</v>
      </c>
      <c r="AP387" t="b">
        <v>0</v>
      </c>
      <c r="AQ387" t="b">
        <v>0</v>
      </c>
      <c r="AR387" t="s">
        <v>75</v>
      </c>
      <c r="AS387" t="b">
        <v>0</v>
      </c>
      <c r="AT387" t="s">
        <v>76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271</v>
      </c>
      <c r="B388" t="s">
        <v>520</v>
      </c>
      <c r="C388">
        <v>1001405</v>
      </c>
      <c r="D388" t="s">
        <v>79</v>
      </c>
      <c r="E388" t="s">
        <v>79</v>
      </c>
      <c r="F388" t="s">
        <v>521</v>
      </c>
      <c r="G388" t="s">
        <v>164</v>
      </c>
      <c r="H388">
        <v>14009</v>
      </c>
      <c r="I388" t="s">
        <v>61</v>
      </c>
      <c r="J388" t="s">
        <v>522</v>
      </c>
      <c r="K388" t="s">
        <v>63</v>
      </c>
      <c r="L388">
        <v>25</v>
      </c>
      <c r="M388" t="str">
        <f>"0"</f>
        <v>0</v>
      </c>
      <c r="N388" t="str">
        <f t="shared" si="36"/>
        <v>0</v>
      </c>
      <c r="O388">
        <v>25</v>
      </c>
      <c r="P388" t="s">
        <v>99</v>
      </c>
      <c r="Q388" t="s">
        <v>65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103</v>
      </c>
      <c r="AB388" t="str">
        <f t="shared" si="37"/>
        <v>0230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73</v>
      </c>
      <c r="AO388" t="s">
        <v>74</v>
      </c>
      <c r="AP388" t="b">
        <v>0</v>
      </c>
      <c r="AQ388" t="b">
        <v>0</v>
      </c>
      <c r="AR388" t="s">
        <v>75</v>
      </c>
      <c r="AS388" t="b">
        <v>0</v>
      </c>
      <c r="AT388" t="s">
        <v>76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271</v>
      </c>
      <c r="B389" t="s">
        <v>523</v>
      </c>
      <c r="C389">
        <v>1001405</v>
      </c>
      <c r="D389" t="s">
        <v>115</v>
      </c>
      <c r="E389" t="s">
        <v>115</v>
      </c>
      <c r="F389" t="s">
        <v>295</v>
      </c>
      <c r="G389" t="s">
        <v>110</v>
      </c>
      <c r="H389">
        <v>15003</v>
      </c>
      <c r="I389" t="s">
        <v>61</v>
      </c>
      <c r="J389" t="s">
        <v>296</v>
      </c>
      <c r="K389" t="s">
        <v>63</v>
      </c>
      <c r="L389">
        <v>35</v>
      </c>
      <c r="M389" t="str">
        <f>"0"</f>
        <v>0</v>
      </c>
      <c r="N389" t="str">
        <f t="shared" si="36"/>
        <v>0</v>
      </c>
      <c r="O389">
        <v>35</v>
      </c>
      <c r="P389" t="s">
        <v>99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 t="str">
        <f t="shared" si="37"/>
        <v>0230</v>
      </c>
      <c r="AC389" t="s">
        <v>86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73</v>
      </c>
      <c r="AO389" t="s">
        <v>74</v>
      </c>
      <c r="AP389" t="b">
        <v>0</v>
      </c>
      <c r="AQ389" t="b">
        <v>0</v>
      </c>
      <c r="AR389" t="s">
        <v>75</v>
      </c>
      <c r="AS389" t="b">
        <v>0</v>
      </c>
      <c r="AT389" t="s">
        <v>76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271</v>
      </c>
      <c r="B390" t="s">
        <v>524</v>
      </c>
      <c r="C390">
        <v>1001405</v>
      </c>
      <c r="D390" t="s">
        <v>126</v>
      </c>
      <c r="E390" t="s">
        <v>126</v>
      </c>
      <c r="F390" t="s">
        <v>295</v>
      </c>
      <c r="G390" t="s">
        <v>281</v>
      </c>
      <c r="H390">
        <v>15003</v>
      </c>
      <c r="I390" t="s">
        <v>61</v>
      </c>
      <c r="J390" t="s">
        <v>296</v>
      </c>
      <c r="K390" t="s">
        <v>63</v>
      </c>
      <c r="L390">
        <v>37</v>
      </c>
      <c r="M390" t="str">
        <f>"0"</f>
        <v>0</v>
      </c>
      <c r="N390" t="str">
        <f t="shared" si="36"/>
        <v>0</v>
      </c>
      <c r="O390">
        <v>37</v>
      </c>
      <c r="P390" t="s">
        <v>99</v>
      </c>
      <c r="Q390" t="s">
        <v>65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 t="str">
        <f t="shared" si="37"/>
        <v>0230</v>
      </c>
      <c r="AC390" t="s">
        <v>86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73</v>
      </c>
      <c r="AO390" t="s">
        <v>74</v>
      </c>
      <c r="AP390" t="b">
        <v>0</v>
      </c>
      <c r="AQ390" t="b">
        <v>0</v>
      </c>
      <c r="AR390" t="s">
        <v>75</v>
      </c>
      <c r="AS390" t="b">
        <v>0</v>
      </c>
      <c r="AT390" t="s">
        <v>76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309</v>
      </c>
      <c r="B391" t="s">
        <v>525</v>
      </c>
      <c r="C391" t="str">
        <f>"0101370"</f>
        <v>0101370</v>
      </c>
      <c r="D391" t="s">
        <v>93</v>
      </c>
      <c r="E391" t="s">
        <v>93</v>
      </c>
      <c r="F391" t="s">
        <v>311</v>
      </c>
      <c r="G391" t="s">
        <v>109</v>
      </c>
      <c r="H391">
        <v>17706</v>
      </c>
      <c r="I391" t="s">
        <v>61</v>
      </c>
      <c r="J391" t="s">
        <v>312</v>
      </c>
      <c r="K391" t="s">
        <v>63</v>
      </c>
      <c r="L391">
        <v>10</v>
      </c>
      <c r="N391" t="str">
        <f t="shared" si="36"/>
        <v>0</v>
      </c>
      <c r="O391">
        <v>10</v>
      </c>
      <c r="P391" t="s">
        <v>99</v>
      </c>
      <c r="Q391" t="s">
        <v>84</v>
      </c>
      <c r="R391" t="s">
        <v>84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 t="str">
        <f t="shared" si="37"/>
        <v>0230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73</v>
      </c>
      <c r="AO391" t="s">
        <v>74</v>
      </c>
      <c r="AP391" t="b">
        <v>0</v>
      </c>
      <c r="AQ391" t="b">
        <v>0</v>
      </c>
      <c r="AR391" t="s">
        <v>75</v>
      </c>
      <c r="AS391" t="b">
        <v>0</v>
      </c>
      <c r="AT391" t="s">
        <v>76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271</v>
      </c>
      <c r="B392" t="s">
        <v>526</v>
      </c>
      <c r="C392">
        <v>1009360</v>
      </c>
      <c r="D392" t="s">
        <v>151</v>
      </c>
      <c r="E392" t="s">
        <v>151</v>
      </c>
      <c r="F392" t="s">
        <v>217</v>
      </c>
      <c r="G392" t="s">
        <v>273</v>
      </c>
      <c r="H392">
        <v>11002</v>
      </c>
      <c r="I392" t="s">
        <v>61</v>
      </c>
      <c r="J392" t="s">
        <v>219</v>
      </c>
      <c r="K392" t="s">
        <v>63</v>
      </c>
      <c r="L392">
        <v>35</v>
      </c>
      <c r="M392" t="str">
        <f>"0"</f>
        <v>0</v>
      </c>
      <c r="N392" t="str">
        <f t="shared" si="36"/>
        <v>0</v>
      </c>
      <c r="O392">
        <v>35</v>
      </c>
      <c r="P392" t="s">
        <v>99</v>
      </c>
      <c r="Q392" t="s">
        <v>84</v>
      </c>
      <c r="R392" t="s">
        <v>84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 t="str">
        <f t="shared" si="37"/>
        <v>0230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73</v>
      </c>
      <c r="AO392" t="s">
        <v>74</v>
      </c>
      <c r="AP392" t="b">
        <v>0</v>
      </c>
      <c r="AQ392" t="b">
        <v>0</v>
      </c>
      <c r="AR392" t="s">
        <v>75</v>
      </c>
      <c r="AS392" t="b">
        <v>0</v>
      </c>
      <c r="AT392" t="s">
        <v>76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271</v>
      </c>
      <c r="B393" t="s">
        <v>527</v>
      </c>
      <c r="C393">
        <v>1009360</v>
      </c>
      <c r="D393" t="s">
        <v>115</v>
      </c>
      <c r="E393" t="s">
        <v>115</v>
      </c>
      <c r="G393" t="s">
        <v>160</v>
      </c>
      <c r="H393">
        <v>14007</v>
      </c>
      <c r="I393" t="s">
        <v>61</v>
      </c>
      <c r="J393" t="s">
        <v>136</v>
      </c>
      <c r="K393" t="s">
        <v>63</v>
      </c>
      <c r="L393">
        <v>35</v>
      </c>
      <c r="M393" t="str">
        <f>"0"</f>
        <v>0</v>
      </c>
      <c r="N393" t="str">
        <f t="shared" si="36"/>
        <v>0</v>
      </c>
      <c r="O393">
        <v>35</v>
      </c>
      <c r="P393" t="s">
        <v>99</v>
      </c>
      <c r="Q393" t="s">
        <v>84</v>
      </c>
      <c r="R393" t="s">
        <v>84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 t="str">
        <f t="shared" si="37"/>
        <v>0230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73</v>
      </c>
      <c r="AO393" t="s">
        <v>100</v>
      </c>
      <c r="AP393" t="b">
        <v>0</v>
      </c>
      <c r="AQ393" t="b">
        <v>0</v>
      </c>
      <c r="AR393" t="s">
        <v>75</v>
      </c>
      <c r="AS393" t="b">
        <v>0</v>
      </c>
      <c r="AT393" t="s">
        <v>76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271</v>
      </c>
      <c r="B394" t="s">
        <v>527</v>
      </c>
      <c r="C394">
        <v>1009360</v>
      </c>
      <c r="D394" t="s">
        <v>79</v>
      </c>
      <c r="E394" t="s">
        <v>79</v>
      </c>
      <c r="G394" t="s">
        <v>161</v>
      </c>
      <c r="H394">
        <v>14007</v>
      </c>
      <c r="I394" t="s">
        <v>61</v>
      </c>
      <c r="J394" t="s">
        <v>136</v>
      </c>
      <c r="K394" t="s">
        <v>63</v>
      </c>
      <c r="L394">
        <v>35</v>
      </c>
      <c r="M394" t="str">
        <f>"0"</f>
        <v>0</v>
      </c>
      <c r="N394" t="str">
        <f t="shared" si="36"/>
        <v>0</v>
      </c>
      <c r="O394">
        <v>35</v>
      </c>
      <c r="P394" t="s">
        <v>99</v>
      </c>
      <c r="Q394" t="s">
        <v>84</v>
      </c>
      <c r="R394" t="s">
        <v>84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 t="str">
        <f t="shared" si="37"/>
        <v>0230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73</v>
      </c>
      <c r="AO394" t="s">
        <v>100</v>
      </c>
      <c r="AP394" t="b">
        <v>0</v>
      </c>
      <c r="AQ394" t="b">
        <v>0</v>
      </c>
      <c r="AR394" t="s">
        <v>75</v>
      </c>
      <c r="AS394" t="b">
        <v>0</v>
      </c>
      <c r="AT394" t="s">
        <v>76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271</v>
      </c>
      <c r="B395" t="s">
        <v>527</v>
      </c>
      <c r="C395">
        <v>1009360</v>
      </c>
      <c r="D395" t="s">
        <v>101</v>
      </c>
      <c r="E395" t="s">
        <v>101</v>
      </c>
      <c r="G395" t="s">
        <v>528</v>
      </c>
      <c r="H395">
        <v>14007</v>
      </c>
      <c r="I395" t="s">
        <v>61</v>
      </c>
      <c r="J395" t="s">
        <v>136</v>
      </c>
      <c r="K395" t="s">
        <v>63</v>
      </c>
      <c r="L395">
        <v>35</v>
      </c>
      <c r="M395" t="str">
        <f>"0"</f>
        <v>0</v>
      </c>
      <c r="N395" t="str">
        <f t="shared" si="36"/>
        <v>0</v>
      </c>
      <c r="O395">
        <v>35</v>
      </c>
      <c r="P395" t="s">
        <v>99</v>
      </c>
      <c r="Q395" t="s">
        <v>84</v>
      </c>
      <c r="R395" t="s">
        <v>84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 t="str">
        <f t="shared" si="37"/>
        <v>0230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73</v>
      </c>
      <c r="AO395" t="s">
        <v>100</v>
      </c>
      <c r="AP395" t="b">
        <v>0</v>
      </c>
      <c r="AQ395" t="b">
        <v>0</v>
      </c>
      <c r="AR395" t="s">
        <v>75</v>
      </c>
      <c r="AS395" t="b">
        <v>0</v>
      </c>
      <c r="AT395" t="s">
        <v>76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271</v>
      </c>
      <c r="B396" t="s">
        <v>527</v>
      </c>
      <c r="C396">
        <v>1009360</v>
      </c>
      <c r="D396" t="s">
        <v>151</v>
      </c>
      <c r="E396" t="s">
        <v>151</v>
      </c>
      <c r="G396" t="s">
        <v>529</v>
      </c>
      <c r="H396">
        <v>14007</v>
      </c>
      <c r="I396" t="s">
        <v>61</v>
      </c>
      <c r="J396" t="s">
        <v>136</v>
      </c>
      <c r="K396" t="s">
        <v>63</v>
      </c>
      <c r="L396">
        <v>35</v>
      </c>
      <c r="M396" t="str">
        <f>"0"</f>
        <v>0</v>
      </c>
      <c r="N396" t="str">
        <f t="shared" si="36"/>
        <v>0</v>
      </c>
      <c r="O396">
        <v>35</v>
      </c>
      <c r="P396" t="s">
        <v>99</v>
      </c>
      <c r="Q396" t="s">
        <v>84</v>
      </c>
      <c r="R396" t="s">
        <v>84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 t="str">
        <f t="shared" si="37"/>
        <v>0230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73</v>
      </c>
      <c r="AO396" t="s">
        <v>100</v>
      </c>
      <c r="AP396" t="b">
        <v>0</v>
      </c>
      <c r="AQ396" t="b">
        <v>0</v>
      </c>
      <c r="AR396" t="s">
        <v>75</v>
      </c>
      <c r="AS396" t="b">
        <v>0</v>
      </c>
      <c r="AT396" t="s">
        <v>76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364</v>
      </c>
      <c r="B397" t="s">
        <v>530</v>
      </c>
      <c r="C397">
        <v>1202352</v>
      </c>
      <c r="D397" t="s">
        <v>115</v>
      </c>
      <c r="E397" t="s">
        <v>115</v>
      </c>
      <c r="F397" t="s">
        <v>373</v>
      </c>
      <c r="G397" t="s">
        <v>109</v>
      </c>
      <c r="H397" t="str">
        <f>"09003"</f>
        <v>09003</v>
      </c>
      <c r="I397" t="s">
        <v>61</v>
      </c>
      <c r="J397" t="s">
        <v>374</v>
      </c>
      <c r="K397" t="s">
        <v>63</v>
      </c>
      <c r="L397">
        <v>35</v>
      </c>
      <c r="N397" t="str">
        <f t="shared" si="36"/>
        <v>0</v>
      </c>
      <c r="O397">
        <v>35</v>
      </c>
      <c r="P397" t="s">
        <v>99</v>
      </c>
      <c r="Q397" t="s">
        <v>84</v>
      </c>
      <c r="R397" t="s">
        <v>84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 t="str">
        <f t="shared" si="37"/>
        <v>0230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73</v>
      </c>
      <c r="AO397" t="s">
        <v>74</v>
      </c>
      <c r="AP397" t="b">
        <v>0</v>
      </c>
      <c r="AQ397" t="b">
        <v>0</v>
      </c>
      <c r="AR397" t="s">
        <v>75</v>
      </c>
      <c r="AS397" t="b">
        <v>0</v>
      </c>
      <c r="AT397" t="s">
        <v>76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122</v>
      </c>
      <c r="B398" t="s">
        <v>531</v>
      </c>
      <c r="C398">
        <v>1700364</v>
      </c>
      <c r="D398" t="s">
        <v>79</v>
      </c>
      <c r="E398" t="s">
        <v>79</v>
      </c>
      <c r="F398" t="s">
        <v>59</v>
      </c>
      <c r="G398" t="s">
        <v>273</v>
      </c>
      <c r="H398">
        <v>11003</v>
      </c>
      <c r="I398" t="s">
        <v>61</v>
      </c>
      <c r="J398" t="s">
        <v>62</v>
      </c>
      <c r="K398" t="s">
        <v>63</v>
      </c>
      <c r="L398">
        <v>35</v>
      </c>
      <c r="N398" t="str">
        <f t="shared" si="36"/>
        <v>0</v>
      </c>
      <c r="O398">
        <v>35</v>
      </c>
      <c r="P398" t="s">
        <v>99</v>
      </c>
      <c r="Q398" t="s">
        <v>84</v>
      </c>
      <c r="R398" t="s">
        <v>84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 t="str">
        <f t="shared" si="37"/>
        <v>0230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131</v>
      </c>
      <c r="AO398" t="s">
        <v>132</v>
      </c>
      <c r="AP398" t="b">
        <v>0</v>
      </c>
      <c r="AQ398" t="b">
        <v>0</v>
      </c>
      <c r="AR398" t="s">
        <v>75</v>
      </c>
      <c r="AS398" t="b">
        <v>0</v>
      </c>
      <c r="AT398" t="s">
        <v>76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443</v>
      </c>
      <c r="B399" t="s">
        <v>532</v>
      </c>
      <c r="C399">
        <v>2003372</v>
      </c>
      <c r="D399" t="s">
        <v>88</v>
      </c>
      <c r="E399" t="s">
        <v>88</v>
      </c>
      <c r="G399" t="s">
        <v>114</v>
      </c>
      <c r="H399">
        <v>13012</v>
      </c>
      <c r="I399" t="s">
        <v>61</v>
      </c>
      <c r="J399" t="s">
        <v>461</v>
      </c>
      <c r="K399" t="s">
        <v>63</v>
      </c>
      <c r="L399">
        <v>39</v>
      </c>
      <c r="N399" t="str">
        <f t="shared" si="36"/>
        <v>0</v>
      </c>
      <c r="O399">
        <v>39</v>
      </c>
      <c r="P399" t="s">
        <v>99</v>
      </c>
      <c r="Q399" t="s">
        <v>84</v>
      </c>
      <c r="R399" t="s">
        <v>84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 t="str">
        <f t="shared" si="37"/>
        <v>0230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73</v>
      </c>
      <c r="AO399" t="s">
        <v>100</v>
      </c>
      <c r="AP399" t="b">
        <v>0</v>
      </c>
      <c r="AQ399" t="b">
        <v>0</v>
      </c>
      <c r="AR399" t="s">
        <v>75</v>
      </c>
      <c r="AS399" t="b">
        <v>0</v>
      </c>
      <c r="AT399" t="s">
        <v>76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533</v>
      </c>
      <c r="B400" t="s">
        <v>534</v>
      </c>
      <c r="C400" t="str">
        <f>"0500300"</f>
        <v>0500300</v>
      </c>
      <c r="D400" t="s">
        <v>101</v>
      </c>
      <c r="E400" t="s">
        <v>101</v>
      </c>
      <c r="F400" t="s">
        <v>535</v>
      </c>
      <c r="G400">
        <v>1001</v>
      </c>
      <c r="H400" t="str">
        <f>"02212"</f>
        <v>02212</v>
      </c>
      <c r="I400" t="s">
        <v>61</v>
      </c>
      <c r="J400" t="s">
        <v>405</v>
      </c>
      <c r="K400" t="s">
        <v>63</v>
      </c>
      <c r="L400">
        <v>2</v>
      </c>
      <c r="N400" t="str">
        <f t="shared" si="36"/>
        <v>0</v>
      </c>
      <c r="O400">
        <v>2</v>
      </c>
      <c r="P400" t="s">
        <v>64</v>
      </c>
      <c r="Q400" t="s">
        <v>65</v>
      </c>
      <c r="R400" t="s">
        <v>84</v>
      </c>
      <c r="S400" t="s">
        <v>66</v>
      </c>
      <c r="T400" t="s">
        <v>67</v>
      </c>
      <c r="U400" t="s">
        <v>68</v>
      </c>
      <c r="V400" t="s">
        <v>68</v>
      </c>
      <c r="X400" t="b">
        <v>0</v>
      </c>
      <c r="Y400" t="b">
        <v>1</v>
      </c>
      <c r="Z400" t="b">
        <v>1</v>
      </c>
      <c r="AA400">
        <v>103</v>
      </c>
      <c r="AB400" t="str">
        <f t="shared" si="37"/>
        <v>0230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131</v>
      </c>
      <c r="AO400" t="s">
        <v>132</v>
      </c>
      <c r="AP400" t="b">
        <v>0</v>
      </c>
      <c r="AQ400" t="b">
        <v>0</v>
      </c>
      <c r="AR400" t="s">
        <v>75</v>
      </c>
      <c r="AS400" t="b">
        <v>0</v>
      </c>
      <c r="AT400" t="s">
        <v>76</v>
      </c>
      <c r="AU400" t="s">
        <v>61</v>
      </c>
      <c r="AX400" t="s">
        <v>77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533</v>
      </c>
      <c r="B401" t="s">
        <v>536</v>
      </c>
      <c r="C401" t="str">
        <f>"0500310"</f>
        <v>0500310</v>
      </c>
      <c r="D401" t="s">
        <v>101</v>
      </c>
      <c r="E401" t="s">
        <v>101</v>
      </c>
      <c r="F401" t="s">
        <v>535</v>
      </c>
      <c r="G401">
        <v>2001</v>
      </c>
      <c r="H401" t="str">
        <f>"02212"</f>
        <v>02212</v>
      </c>
      <c r="I401" t="s">
        <v>61</v>
      </c>
      <c r="J401" t="s">
        <v>405</v>
      </c>
      <c r="K401" t="s">
        <v>63</v>
      </c>
      <c r="L401">
        <v>2</v>
      </c>
      <c r="N401" t="str">
        <f t="shared" si="36"/>
        <v>0</v>
      </c>
      <c r="O401">
        <v>2</v>
      </c>
      <c r="P401" t="s">
        <v>83</v>
      </c>
      <c r="Q401" t="s">
        <v>65</v>
      </c>
      <c r="R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0</v>
      </c>
      <c r="Y401" t="b">
        <v>1</v>
      </c>
      <c r="Z401" t="b">
        <v>1</v>
      </c>
      <c r="AA401">
        <v>103</v>
      </c>
      <c r="AB401" t="str">
        <f t="shared" si="37"/>
        <v>0230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131</v>
      </c>
      <c r="AO401" t="s">
        <v>132</v>
      </c>
      <c r="AP401" t="b">
        <v>0</v>
      </c>
      <c r="AQ401" t="b">
        <v>0</v>
      </c>
      <c r="AR401" t="s">
        <v>75</v>
      </c>
      <c r="AS401" t="b">
        <v>0</v>
      </c>
      <c r="AT401" t="s">
        <v>76</v>
      </c>
      <c r="AU401" t="s">
        <v>61</v>
      </c>
      <c r="AX401" t="s">
        <v>77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480</v>
      </c>
      <c r="B402" t="s">
        <v>537</v>
      </c>
      <c r="C402">
        <v>8850110</v>
      </c>
      <c r="D402" t="s">
        <v>115</v>
      </c>
      <c r="E402" t="s">
        <v>115</v>
      </c>
      <c r="F402" t="s">
        <v>489</v>
      </c>
      <c r="G402" t="s">
        <v>109</v>
      </c>
      <c r="H402">
        <v>18801</v>
      </c>
      <c r="I402" t="s">
        <v>61</v>
      </c>
      <c r="J402" t="s">
        <v>490</v>
      </c>
      <c r="K402" t="s">
        <v>63</v>
      </c>
      <c r="L402">
        <v>80</v>
      </c>
      <c r="N402" t="str">
        <f t="shared" si="36"/>
        <v>0</v>
      </c>
      <c r="O402">
        <v>80</v>
      </c>
      <c r="P402" t="s">
        <v>99</v>
      </c>
      <c r="Q402" t="s">
        <v>65</v>
      </c>
      <c r="R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300</v>
      </c>
      <c r="AB402" t="str">
        <f t="shared" si="37"/>
        <v>0230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73</v>
      </c>
      <c r="AO402" t="s">
        <v>132</v>
      </c>
      <c r="AP402" t="b">
        <v>0</v>
      </c>
      <c r="AQ402" t="b">
        <v>0</v>
      </c>
      <c r="AR402" t="s">
        <v>75</v>
      </c>
      <c r="AS402" t="b">
        <v>0</v>
      </c>
      <c r="AT402" t="s">
        <v>76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C402">
        <v>8830300</v>
      </c>
      <c r="BD402" t="s">
        <v>61</v>
      </c>
    </row>
    <row r="403" spans="1:56" x14ac:dyDescent="0.25">
      <c r="A403" t="s">
        <v>309</v>
      </c>
      <c r="B403" t="s">
        <v>538</v>
      </c>
      <c r="C403">
        <v>1305310</v>
      </c>
      <c r="D403" t="s">
        <v>126</v>
      </c>
      <c r="E403" t="s">
        <v>126</v>
      </c>
      <c r="F403" t="s">
        <v>337</v>
      </c>
      <c r="G403" t="s">
        <v>109</v>
      </c>
      <c r="I403" t="s">
        <v>61</v>
      </c>
      <c r="J403" t="s">
        <v>338</v>
      </c>
      <c r="K403" t="s">
        <v>63</v>
      </c>
      <c r="L403">
        <v>10</v>
      </c>
      <c r="N403" t="str">
        <f t="shared" si="36"/>
        <v>0</v>
      </c>
      <c r="O403">
        <v>10</v>
      </c>
      <c r="P403" t="s">
        <v>64</v>
      </c>
      <c r="Q403" t="s">
        <v>65</v>
      </c>
      <c r="R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 t="str">
        <f t="shared" si="37"/>
        <v>0230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131</v>
      </c>
      <c r="AO403" t="s">
        <v>339</v>
      </c>
      <c r="AP403" t="b">
        <v>0</v>
      </c>
      <c r="AQ403" t="b">
        <v>0</v>
      </c>
      <c r="AR403" t="s">
        <v>75</v>
      </c>
      <c r="AS403" t="b">
        <v>0</v>
      </c>
      <c r="AT403" t="s">
        <v>76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309</v>
      </c>
      <c r="B404" t="s">
        <v>539</v>
      </c>
      <c r="C404">
        <v>1305320</v>
      </c>
      <c r="D404" t="s">
        <v>126</v>
      </c>
      <c r="E404" t="s">
        <v>126</v>
      </c>
      <c r="F404" t="s">
        <v>337</v>
      </c>
      <c r="G404" t="s">
        <v>109</v>
      </c>
      <c r="I404" t="s">
        <v>61</v>
      </c>
      <c r="J404" t="s">
        <v>338</v>
      </c>
      <c r="K404" t="s">
        <v>63</v>
      </c>
      <c r="L404">
        <v>5</v>
      </c>
      <c r="N404" t="str">
        <f t="shared" si="36"/>
        <v>0</v>
      </c>
      <c r="O404">
        <v>5</v>
      </c>
      <c r="P404" t="s">
        <v>64</v>
      </c>
      <c r="Q404" t="s">
        <v>65</v>
      </c>
      <c r="R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 t="str">
        <f t="shared" si="37"/>
        <v>0230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131</v>
      </c>
      <c r="AO404" t="s">
        <v>339</v>
      </c>
      <c r="AP404" t="b">
        <v>0</v>
      </c>
      <c r="AQ404" t="b">
        <v>0</v>
      </c>
      <c r="AR404" t="s">
        <v>75</v>
      </c>
      <c r="AS404" t="b">
        <v>0</v>
      </c>
      <c r="AT404" t="s">
        <v>76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309</v>
      </c>
      <c r="B405" t="s">
        <v>540</v>
      </c>
      <c r="C405">
        <v>1305330</v>
      </c>
      <c r="D405" t="s">
        <v>126</v>
      </c>
      <c r="E405" t="s">
        <v>126</v>
      </c>
      <c r="F405" t="s">
        <v>337</v>
      </c>
      <c r="G405" t="s">
        <v>109</v>
      </c>
      <c r="I405" t="s">
        <v>61</v>
      </c>
      <c r="J405" t="s">
        <v>338</v>
      </c>
      <c r="K405" t="s">
        <v>63</v>
      </c>
      <c r="L405">
        <v>5</v>
      </c>
      <c r="N405" t="str">
        <f t="shared" si="36"/>
        <v>0</v>
      </c>
      <c r="O405">
        <v>5</v>
      </c>
      <c r="P405" t="s">
        <v>64</v>
      </c>
      <c r="Q405" t="s">
        <v>65</v>
      </c>
      <c r="R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 t="str">
        <f t="shared" si="37"/>
        <v>0230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131</v>
      </c>
      <c r="AO405" t="s">
        <v>339</v>
      </c>
      <c r="AP405" t="b">
        <v>0</v>
      </c>
      <c r="AQ405" t="b">
        <v>0</v>
      </c>
      <c r="AR405" t="s">
        <v>75</v>
      </c>
      <c r="AS405" t="b">
        <v>0</v>
      </c>
      <c r="AT405" t="s">
        <v>76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423</v>
      </c>
      <c r="B406" t="s">
        <v>541</v>
      </c>
      <c r="C406">
        <v>1502500</v>
      </c>
      <c r="D406" t="s">
        <v>151</v>
      </c>
      <c r="E406" t="s">
        <v>151</v>
      </c>
      <c r="G406" t="s">
        <v>114</v>
      </c>
      <c r="H406">
        <v>15011</v>
      </c>
      <c r="I406" t="s">
        <v>61</v>
      </c>
      <c r="J406" t="s">
        <v>196</v>
      </c>
      <c r="K406" t="s">
        <v>63</v>
      </c>
      <c r="L406">
        <v>35</v>
      </c>
      <c r="N406" t="str">
        <f t="shared" ref="N406:N437" si="38">"0"</f>
        <v>0</v>
      </c>
      <c r="O406">
        <v>35</v>
      </c>
      <c r="P406" t="s">
        <v>64</v>
      </c>
      <c r="Q406" t="s">
        <v>65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 t="str">
        <f t="shared" si="37"/>
        <v>0230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73</v>
      </c>
      <c r="AO406" t="s">
        <v>132</v>
      </c>
      <c r="AP406" t="b">
        <v>0</v>
      </c>
      <c r="AQ406" t="b">
        <v>0</v>
      </c>
      <c r="AR406" t="s">
        <v>75</v>
      </c>
      <c r="AS406" t="b">
        <v>0</v>
      </c>
      <c r="AT406" t="s">
        <v>76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423</v>
      </c>
      <c r="B407" t="s">
        <v>541</v>
      </c>
      <c r="C407">
        <v>1502500</v>
      </c>
      <c r="D407" t="s">
        <v>151</v>
      </c>
      <c r="E407" t="s">
        <v>151</v>
      </c>
      <c r="G407" t="s">
        <v>281</v>
      </c>
      <c r="H407">
        <v>15011</v>
      </c>
      <c r="I407" t="s">
        <v>61</v>
      </c>
      <c r="J407" t="s">
        <v>196</v>
      </c>
      <c r="K407" t="s">
        <v>63</v>
      </c>
      <c r="L407">
        <v>35</v>
      </c>
      <c r="N407" t="str">
        <f t="shared" si="38"/>
        <v>0</v>
      </c>
      <c r="O407">
        <v>35</v>
      </c>
      <c r="P407" t="s">
        <v>83</v>
      </c>
      <c r="Q407" t="s">
        <v>65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 t="str">
        <f t="shared" si="37"/>
        <v>0230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73</v>
      </c>
      <c r="AO407" t="s">
        <v>132</v>
      </c>
      <c r="AP407" t="b">
        <v>0</v>
      </c>
      <c r="AQ407" t="b">
        <v>0</v>
      </c>
      <c r="AR407" t="s">
        <v>75</v>
      </c>
      <c r="AS407" t="b">
        <v>0</v>
      </c>
      <c r="AT407" t="s">
        <v>76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423</v>
      </c>
      <c r="B408" t="s">
        <v>542</v>
      </c>
      <c r="C408">
        <v>1504490</v>
      </c>
      <c r="D408" t="s">
        <v>88</v>
      </c>
      <c r="E408" t="s">
        <v>88</v>
      </c>
      <c r="F408" t="s">
        <v>428</v>
      </c>
      <c r="G408" t="str">
        <f>"0001"</f>
        <v>0001</v>
      </c>
      <c r="I408" t="s">
        <v>61</v>
      </c>
      <c r="J408" t="s">
        <v>429</v>
      </c>
      <c r="K408" t="s">
        <v>63</v>
      </c>
      <c r="L408">
        <v>26</v>
      </c>
      <c r="N408" t="str">
        <f t="shared" si="38"/>
        <v>0</v>
      </c>
      <c r="O408">
        <v>26</v>
      </c>
      <c r="P408" t="s">
        <v>64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 t="str">
        <f t="shared" si="37"/>
        <v>0230</v>
      </c>
      <c r="AC408" t="s">
        <v>86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73</v>
      </c>
      <c r="AO408" t="s">
        <v>132</v>
      </c>
      <c r="AP408" t="b">
        <v>0</v>
      </c>
      <c r="AQ408" t="b">
        <v>0</v>
      </c>
      <c r="AR408" t="s">
        <v>75</v>
      </c>
      <c r="AS408" t="b">
        <v>0</v>
      </c>
      <c r="AT408" t="s">
        <v>76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271</v>
      </c>
      <c r="B409" t="s">
        <v>543</v>
      </c>
      <c r="C409">
        <v>1005380</v>
      </c>
      <c r="D409" t="s">
        <v>101</v>
      </c>
      <c r="E409" t="s">
        <v>101</v>
      </c>
      <c r="F409" t="s">
        <v>305</v>
      </c>
      <c r="G409" t="s">
        <v>273</v>
      </c>
      <c r="H409">
        <v>14008</v>
      </c>
      <c r="I409" t="s">
        <v>61</v>
      </c>
      <c r="J409" t="s">
        <v>306</v>
      </c>
      <c r="K409" t="s">
        <v>63</v>
      </c>
      <c r="L409">
        <v>35</v>
      </c>
      <c r="N409" t="str">
        <f t="shared" si="38"/>
        <v>0</v>
      </c>
      <c r="O409">
        <v>35</v>
      </c>
      <c r="P409" t="s">
        <v>99</v>
      </c>
      <c r="Q409" t="s">
        <v>84</v>
      </c>
      <c r="R409" t="s">
        <v>84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 t="str">
        <f t="shared" si="37"/>
        <v>0230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73</v>
      </c>
      <c r="AO409" t="s">
        <v>74</v>
      </c>
      <c r="AP409" t="b">
        <v>0</v>
      </c>
      <c r="AQ409" t="b">
        <v>0</v>
      </c>
      <c r="AR409" t="s">
        <v>75</v>
      </c>
      <c r="AS409" t="b">
        <v>0</v>
      </c>
      <c r="AT409" t="s">
        <v>76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271</v>
      </c>
      <c r="B410" t="s">
        <v>543</v>
      </c>
      <c r="C410">
        <v>1005380</v>
      </c>
      <c r="D410" t="s">
        <v>151</v>
      </c>
      <c r="E410" t="s">
        <v>151</v>
      </c>
      <c r="F410" t="s">
        <v>305</v>
      </c>
      <c r="G410" t="s">
        <v>124</v>
      </c>
      <c r="H410">
        <v>14008</v>
      </c>
      <c r="I410" t="s">
        <v>61</v>
      </c>
      <c r="J410" t="s">
        <v>306</v>
      </c>
      <c r="K410" t="s">
        <v>63</v>
      </c>
      <c r="L410">
        <v>35</v>
      </c>
      <c r="N410" t="str">
        <f t="shared" si="38"/>
        <v>0</v>
      </c>
      <c r="O410">
        <v>35</v>
      </c>
      <c r="P410" t="s">
        <v>99</v>
      </c>
      <c r="Q410" t="s">
        <v>84</v>
      </c>
      <c r="R410" t="s">
        <v>84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103</v>
      </c>
      <c r="AB410" t="str">
        <f t="shared" si="37"/>
        <v>0230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73</v>
      </c>
      <c r="AO410" t="s">
        <v>74</v>
      </c>
      <c r="AP410" t="b">
        <v>0</v>
      </c>
      <c r="AQ410" t="b">
        <v>0</v>
      </c>
      <c r="AR410" t="s">
        <v>75</v>
      </c>
      <c r="AS410" t="b">
        <v>0</v>
      </c>
      <c r="AT410" t="s">
        <v>76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122</v>
      </c>
      <c r="B411" t="s">
        <v>544</v>
      </c>
      <c r="C411">
        <v>1700372</v>
      </c>
      <c r="D411" t="s">
        <v>79</v>
      </c>
      <c r="E411" t="s">
        <v>79</v>
      </c>
      <c r="F411" t="s">
        <v>342</v>
      </c>
      <c r="G411" t="s">
        <v>273</v>
      </c>
      <c r="H411">
        <v>11001</v>
      </c>
      <c r="I411" t="s">
        <v>61</v>
      </c>
      <c r="J411" t="s">
        <v>343</v>
      </c>
      <c r="K411" t="s">
        <v>63</v>
      </c>
      <c r="L411">
        <v>35</v>
      </c>
      <c r="N411" t="str">
        <f t="shared" si="38"/>
        <v>0</v>
      </c>
      <c r="O411">
        <v>35</v>
      </c>
      <c r="P411" t="s">
        <v>99</v>
      </c>
      <c r="Q411" t="s">
        <v>84</v>
      </c>
      <c r="R411" t="s">
        <v>84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 t="str">
        <f t="shared" si="37"/>
        <v>0230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131</v>
      </c>
      <c r="AO411" t="s">
        <v>132</v>
      </c>
      <c r="AP411" t="b">
        <v>0</v>
      </c>
      <c r="AQ411" t="b">
        <v>0</v>
      </c>
      <c r="AR411" t="s">
        <v>75</v>
      </c>
      <c r="AS411" t="b">
        <v>0</v>
      </c>
      <c r="AT411" t="s">
        <v>76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122</v>
      </c>
      <c r="B412" t="s">
        <v>544</v>
      </c>
      <c r="C412">
        <v>1700372</v>
      </c>
      <c r="D412" t="s">
        <v>88</v>
      </c>
      <c r="E412" t="s">
        <v>88</v>
      </c>
      <c r="F412" t="s">
        <v>342</v>
      </c>
      <c r="G412" t="s">
        <v>124</v>
      </c>
      <c r="H412">
        <v>11001</v>
      </c>
      <c r="I412" t="s">
        <v>61</v>
      </c>
      <c r="J412" t="s">
        <v>343</v>
      </c>
      <c r="K412" t="s">
        <v>63</v>
      </c>
      <c r="L412">
        <v>35</v>
      </c>
      <c r="N412" t="str">
        <f t="shared" si="38"/>
        <v>0</v>
      </c>
      <c r="O412">
        <v>35</v>
      </c>
      <c r="P412" t="s">
        <v>99</v>
      </c>
      <c r="Q412" t="s">
        <v>84</v>
      </c>
      <c r="R412" t="s">
        <v>84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 t="str">
        <f t="shared" si="37"/>
        <v>0230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131</v>
      </c>
      <c r="AO412" t="s">
        <v>132</v>
      </c>
      <c r="AP412" t="b">
        <v>0</v>
      </c>
      <c r="AQ412" t="b">
        <v>0</v>
      </c>
      <c r="AR412" t="s">
        <v>75</v>
      </c>
      <c r="AS412" t="b">
        <v>0</v>
      </c>
      <c r="AT412" t="s">
        <v>76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309</v>
      </c>
      <c r="B413" t="s">
        <v>545</v>
      </c>
      <c r="C413" t="str">
        <f>"0101440"</f>
        <v>0101440</v>
      </c>
      <c r="D413" t="s">
        <v>101</v>
      </c>
      <c r="E413" t="s">
        <v>101</v>
      </c>
      <c r="F413" t="s">
        <v>546</v>
      </c>
      <c r="G413" t="s">
        <v>109</v>
      </c>
      <c r="H413" t="str">
        <f>"08001"</f>
        <v>08001</v>
      </c>
      <c r="I413" t="s">
        <v>61</v>
      </c>
      <c r="J413" t="s">
        <v>547</v>
      </c>
      <c r="K413" t="s">
        <v>63</v>
      </c>
      <c r="L413">
        <v>21</v>
      </c>
      <c r="N413" t="str">
        <f t="shared" si="38"/>
        <v>0</v>
      </c>
      <c r="O413">
        <v>21</v>
      </c>
      <c r="P413" t="s">
        <v>99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103</v>
      </c>
      <c r="AB413" t="str">
        <f t="shared" si="37"/>
        <v>0230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73</v>
      </c>
      <c r="AO413" t="s">
        <v>74</v>
      </c>
      <c r="AP413" t="b">
        <v>0</v>
      </c>
      <c r="AQ413" t="b">
        <v>0</v>
      </c>
      <c r="AR413" t="s">
        <v>75</v>
      </c>
      <c r="AS413" t="b">
        <v>0</v>
      </c>
      <c r="AT413" t="s">
        <v>76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D413" t="s">
        <v>61</v>
      </c>
    </row>
    <row r="414" spans="1:56" x14ac:dyDescent="0.25">
      <c r="A414" t="s">
        <v>309</v>
      </c>
      <c r="B414" t="s">
        <v>548</v>
      </c>
      <c r="C414" t="str">
        <f>"0101320"</f>
        <v>0101320</v>
      </c>
      <c r="D414" t="s">
        <v>93</v>
      </c>
      <c r="E414" t="s">
        <v>93</v>
      </c>
      <c r="F414" t="s">
        <v>311</v>
      </c>
      <c r="G414" t="s">
        <v>109</v>
      </c>
      <c r="H414">
        <v>17706</v>
      </c>
      <c r="I414" t="s">
        <v>61</v>
      </c>
      <c r="J414" t="s">
        <v>312</v>
      </c>
      <c r="K414" t="s">
        <v>63</v>
      </c>
      <c r="L414">
        <v>18</v>
      </c>
      <c r="N414" t="str">
        <f t="shared" si="38"/>
        <v>0</v>
      </c>
      <c r="O414">
        <v>18</v>
      </c>
      <c r="P414" t="s">
        <v>99</v>
      </c>
      <c r="Q414" t="s">
        <v>84</v>
      </c>
      <c r="R414" t="s">
        <v>84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103</v>
      </c>
      <c r="AB414" t="str">
        <f t="shared" si="37"/>
        <v>0230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87</v>
      </c>
      <c r="AK414" t="s">
        <v>61</v>
      </c>
      <c r="AL414" t="s">
        <v>61</v>
      </c>
      <c r="AM414" t="s">
        <v>61</v>
      </c>
      <c r="AN414" t="s">
        <v>73</v>
      </c>
      <c r="AO414" t="s">
        <v>74</v>
      </c>
      <c r="AP414" t="b">
        <v>0</v>
      </c>
      <c r="AQ414" t="b">
        <v>0</v>
      </c>
      <c r="AR414" t="s">
        <v>75</v>
      </c>
      <c r="AS414" t="b">
        <v>0</v>
      </c>
      <c r="AT414" t="s">
        <v>76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D414" t="s">
        <v>61</v>
      </c>
    </row>
    <row r="415" spans="1:56" x14ac:dyDescent="0.25">
      <c r="A415" t="s">
        <v>364</v>
      </c>
      <c r="B415" t="s">
        <v>549</v>
      </c>
      <c r="C415">
        <v>1210320</v>
      </c>
      <c r="D415" t="s">
        <v>126</v>
      </c>
      <c r="E415" t="s">
        <v>126</v>
      </c>
      <c r="F415" t="s">
        <v>366</v>
      </c>
      <c r="G415" t="s">
        <v>110</v>
      </c>
      <c r="H415" t="str">
        <f>"09004"</f>
        <v>09004</v>
      </c>
      <c r="I415" t="s">
        <v>61</v>
      </c>
      <c r="J415" t="s">
        <v>367</v>
      </c>
      <c r="K415" t="s">
        <v>63</v>
      </c>
      <c r="L415">
        <v>35</v>
      </c>
      <c r="N415" t="str">
        <f t="shared" si="38"/>
        <v>0</v>
      </c>
      <c r="O415">
        <v>35</v>
      </c>
      <c r="P415" t="s">
        <v>99</v>
      </c>
      <c r="Q415" t="s">
        <v>84</v>
      </c>
      <c r="R415" t="s">
        <v>84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103</v>
      </c>
      <c r="AB415" t="str">
        <f t="shared" si="37"/>
        <v>0230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73</v>
      </c>
      <c r="AO415" t="s">
        <v>74</v>
      </c>
      <c r="AP415" t="b">
        <v>0</v>
      </c>
      <c r="AQ415" t="b">
        <v>0</v>
      </c>
      <c r="AR415" t="s">
        <v>75</v>
      </c>
      <c r="AS415" t="b">
        <v>0</v>
      </c>
      <c r="AT415" t="s">
        <v>76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D415" t="s">
        <v>61</v>
      </c>
    </row>
    <row r="416" spans="1:56" x14ac:dyDescent="0.25">
      <c r="A416" t="s">
        <v>480</v>
      </c>
      <c r="B416" t="s">
        <v>550</v>
      </c>
      <c r="C416">
        <v>8216110</v>
      </c>
      <c r="D416" t="s">
        <v>126</v>
      </c>
      <c r="E416" t="s">
        <v>126</v>
      </c>
      <c r="F416" t="s">
        <v>551</v>
      </c>
      <c r="G416" t="s">
        <v>199</v>
      </c>
      <c r="H416" t="str">
        <f>"05003"</f>
        <v>05003</v>
      </c>
      <c r="I416" t="s">
        <v>61</v>
      </c>
      <c r="J416" t="s">
        <v>552</v>
      </c>
      <c r="K416" t="s">
        <v>63</v>
      </c>
      <c r="L416">
        <v>36</v>
      </c>
      <c r="N416" t="str">
        <f t="shared" si="38"/>
        <v>0</v>
      </c>
      <c r="O416">
        <v>36</v>
      </c>
      <c r="P416" t="s">
        <v>99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300</v>
      </c>
      <c r="AB416" t="str">
        <f t="shared" si="37"/>
        <v>0230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73</v>
      </c>
      <c r="AO416" t="s">
        <v>132</v>
      </c>
      <c r="AP416" t="b">
        <v>0</v>
      </c>
      <c r="AQ416" t="b">
        <v>0</v>
      </c>
      <c r="AR416" t="s">
        <v>75</v>
      </c>
      <c r="AS416" t="b">
        <v>0</v>
      </c>
      <c r="AT416" t="s">
        <v>76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C416">
        <v>8216100</v>
      </c>
      <c r="BD416" t="s">
        <v>61</v>
      </c>
    </row>
    <row r="417" spans="1:56" x14ac:dyDescent="0.25">
      <c r="A417" t="s">
        <v>480</v>
      </c>
      <c r="B417" t="s">
        <v>550</v>
      </c>
      <c r="C417">
        <v>8216110</v>
      </c>
      <c r="D417" t="s">
        <v>88</v>
      </c>
      <c r="E417" t="s">
        <v>88</v>
      </c>
      <c r="F417" t="s">
        <v>551</v>
      </c>
      <c r="G417" t="s">
        <v>553</v>
      </c>
      <c r="H417" t="str">
        <f>"05003"</f>
        <v>05003</v>
      </c>
      <c r="I417" t="s">
        <v>61</v>
      </c>
      <c r="J417" t="s">
        <v>552</v>
      </c>
      <c r="K417" t="s">
        <v>63</v>
      </c>
      <c r="L417">
        <v>36</v>
      </c>
      <c r="N417" t="str">
        <f t="shared" si="38"/>
        <v>0</v>
      </c>
      <c r="O417">
        <v>36</v>
      </c>
      <c r="P417" t="s">
        <v>99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300</v>
      </c>
      <c r="AB417" t="str">
        <f t="shared" si="37"/>
        <v>0230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73</v>
      </c>
      <c r="AO417" t="s">
        <v>132</v>
      </c>
      <c r="AP417" t="b">
        <v>0</v>
      </c>
      <c r="AQ417" t="b">
        <v>0</v>
      </c>
      <c r="AR417" t="s">
        <v>75</v>
      </c>
      <c r="AS417" t="b">
        <v>0</v>
      </c>
      <c r="AT417" t="s">
        <v>76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C417">
        <v>8216100</v>
      </c>
      <c r="BD417" t="s">
        <v>61</v>
      </c>
    </row>
    <row r="418" spans="1:56" x14ac:dyDescent="0.25">
      <c r="A418" t="s">
        <v>533</v>
      </c>
      <c r="B418" t="s">
        <v>554</v>
      </c>
      <c r="C418" t="s">
        <v>555</v>
      </c>
      <c r="D418" t="s">
        <v>126</v>
      </c>
      <c r="E418" t="s">
        <v>126</v>
      </c>
      <c r="F418" t="s">
        <v>152</v>
      </c>
      <c r="G418">
        <v>1001</v>
      </c>
      <c r="I418" t="s">
        <v>61</v>
      </c>
      <c r="J418" t="s">
        <v>154</v>
      </c>
      <c r="K418" t="s">
        <v>63</v>
      </c>
      <c r="L418">
        <v>49</v>
      </c>
      <c r="N418" t="str">
        <f t="shared" si="38"/>
        <v>0</v>
      </c>
      <c r="O418">
        <v>49</v>
      </c>
      <c r="P418" t="s">
        <v>64</v>
      </c>
      <c r="Q418" t="s">
        <v>84</v>
      </c>
      <c r="R418" t="s">
        <v>84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 t="str">
        <f t="shared" si="37"/>
        <v>0230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131</v>
      </c>
      <c r="AO418" t="s">
        <v>132</v>
      </c>
      <c r="AP418" t="b">
        <v>0</v>
      </c>
      <c r="AQ418" t="b">
        <v>0</v>
      </c>
      <c r="AR418" t="s">
        <v>75</v>
      </c>
      <c r="AS418" t="b">
        <v>0</v>
      </c>
      <c r="AT418" t="s">
        <v>76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443</v>
      </c>
      <c r="B419" t="s">
        <v>556</v>
      </c>
      <c r="C419">
        <v>2003310</v>
      </c>
      <c r="D419" t="s">
        <v>126</v>
      </c>
      <c r="E419" t="s">
        <v>126</v>
      </c>
      <c r="F419" t="s">
        <v>473</v>
      </c>
      <c r="G419" t="s">
        <v>114</v>
      </c>
      <c r="H419">
        <v>12003</v>
      </c>
      <c r="I419" t="s">
        <v>61</v>
      </c>
      <c r="J419" t="s">
        <v>474</v>
      </c>
      <c r="K419" t="s">
        <v>63</v>
      </c>
      <c r="L419">
        <v>36</v>
      </c>
      <c r="N419" t="str">
        <f t="shared" si="38"/>
        <v>0</v>
      </c>
      <c r="O419">
        <v>36</v>
      </c>
      <c r="P419" t="s">
        <v>99</v>
      </c>
      <c r="Q419" t="s">
        <v>65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 t="str">
        <f t="shared" si="37"/>
        <v>0230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73</v>
      </c>
      <c r="AO419" t="s">
        <v>74</v>
      </c>
      <c r="AP419" t="b">
        <v>0</v>
      </c>
      <c r="AQ419" t="b">
        <v>0</v>
      </c>
      <c r="AR419" t="s">
        <v>75</v>
      </c>
      <c r="AS419" t="b">
        <v>0</v>
      </c>
      <c r="AT419" t="s">
        <v>76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443</v>
      </c>
      <c r="B420" t="s">
        <v>556</v>
      </c>
      <c r="C420">
        <v>2003310</v>
      </c>
      <c r="D420" t="s">
        <v>93</v>
      </c>
      <c r="E420" t="s">
        <v>93</v>
      </c>
      <c r="F420" t="s">
        <v>473</v>
      </c>
      <c r="G420" t="s">
        <v>281</v>
      </c>
      <c r="H420">
        <v>12003</v>
      </c>
      <c r="I420" t="s">
        <v>61</v>
      </c>
      <c r="J420" t="s">
        <v>474</v>
      </c>
      <c r="K420" t="s">
        <v>63</v>
      </c>
      <c r="L420">
        <v>36</v>
      </c>
      <c r="N420" t="str">
        <f t="shared" si="38"/>
        <v>0</v>
      </c>
      <c r="O420">
        <v>36</v>
      </c>
      <c r="P420" t="s">
        <v>99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 t="str">
        <f t="shared" si="37"/>
        <v>0230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73</v>
      </c>
      <c r="AO420" t="s">
        <v>74</v>
      </c>
      <c r="AP420" t="b">
        <v>0</v>
      </c>
      <c r="AQ420" t="b">
        <v>0</v>
      </c>
      <c r="AR420" t="s">
        <v>75</v>
      </c>
      <c r="AS420" t="b">
        <v>0</v>
      </c>
      <c r="AT420" t="s">
        <v>76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443</v>
      </c>
      <c r="B421" t="s">
        <v>556</v>
      </c>
      <c r="C421">
        <v>2003310</v>
      </c>
      <c r="D421" t="s">
        <v>115</v>
      </c>
      <c r="E421" t="s">
        <v>115</v>
      </c>
      <c r="F421" t="s">
        <v>473</v>
      </c>
      <c r="G421" t="s">
        <v>290</v>
      </c>
      <c r="H421">
        <v>12003</v>
      </c>
      <c r="I421" t="s">
        <v>61</v>
      </c>
      <c r="J421" t="s">
        <v>474</v>
      </c>
      <c r="K421" t="s">
        <v>63</v>
      </c>
      <c r="L421">
        <v>38</v>
      </c>
      <c r="N421" t="str">
        <f t="shared" si="38"/>
        <v>0</v>
      </c>
      <c r="O421">
        <v>38</v>
      </c>
      <c r="P421" t="s">
        <v>99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 t="str">
        <f t="shared" si="37"/>
        <v>0230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73</v>
      </c>
      <c r="AO421" t="s">
        <v>74</v>
      </c>
      <c r="AP421" t="b">
        <v>0</v>
      </c>
      <c r="AQ421" t="b">
        <v>0</v>
      </c>
      <c r="AR421" t="s">
        <v>75</v>
      </c>
      <c r="AS421" t="b">
        <v>0</v>
      </c>
      <c r="AT421" t="s">
        <v>76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443</v>
      </c>
      <c r="B422" t="s">
        <v>556</v>
      </c>
      <c r="C422">
        <v>2003310</v>
      </c>
      <c r="D422" t="s">
        <v>88</v>
      </c>
      <c r="E422" t="s">
        <v>88</v>
      </c>
      <c r="F422" t="s">
        <v>473</v>
      </c>
      <c r="G422" t="s">
        <v>291</v>
      </c>
      <c r="H422">
        <v>12003</v>
      </c>
      <c r="I422" t="s">
        <v>61</v>
      </c>
      <c r="J422" t="s">
        <v>474</v>
      </c>
      <c r="K422" t="s">
        <v>63</v>
      </c>
      <c r="L422">
        <v>36</v>
      </c>
      <c r="N422" t="str">
        <f t="shared" si="38"/>
        <v>0</v>
      </c>
      <c r="O422">
        <v>36</v>
      </c>
      <c r="P422" t="s">
        <v>99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 t="str">
        <f t="shared" si="37"/>
        <v>0230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73</v>
      </c>
      <c r="AO422" t="s">
        <v>74</v>
      </c>
      <c r="AP422" t="b">
        <v>0</v>
      </c>
      <c r="AQ422" t="b">
        <v>0</v>
      </c>
      <c r="AR422" t="s">
        <v>75</v>
      </c>
      <c r="AS422" t="b">
        <v>0</v>
      </c>
      <c r="AT422" t="s">
        <v>76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533</v>
      </c>
      <c r="B423" t="s">
        <v>557</v>
      </c>
      <c r="C423" t="s">
        <v>558</v>
      </c>
      <c r="D423" t="s">
        <v>126</v>
      </c>
      <c r="E423" t="s">
        <v>126</v>
      </c>
      <c r="F423" t="s">
        <v>152</v>
      </c>
      <c r="G423">
        <v>2001</v>
      </c>
      <c r="I423" t="s">
        <v>61</v>
      </c>
      <c r="J423" t="s">
        <v>154</v>
      </c>
      <c r="K423" t="s">
        <v>63</v>
      </c>
      <c r="L423">
        <v>49</v>
      </c>
      <c r="N423" t="str">
        <f t="shared" si="38"/>
        <v>0</v>
      </c>
      <c r="O423">
        <v>49</v>
      </c>
      <c r="P423" t="s">
        <v>83</v>
      </c>
      <c r="Q423" t="s">
        <v>84</v>
      </c>
      <c r="R423" t="s">
        <v>84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 t="str">
        <f t="shared" si="37"/>
        <v>0230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131</v>
      </c>
      <c r="AO423" t="s">
        <v>132</v>
      </c>
      <c r="AP423" t="b">
        <v>0</v>
      </c>
      <c r="AQ423" t="b">
        <v>0</v>
      </c>
      <c r="AR423" t="s">
        <v>75</v>
      </c>
      <c r="AS423" t="b">
        <v>0</v>
      </c>
      <c r="AT423" t="s">
        <v>76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220</v>
      </c>
      <c r="B424" t="s">
        <v>559</v>
      </c>
      <c r="C424">
        <v>8208110</v>
      </c>
      <c r="D424" t="s">
        <v>79</v>
      </c>
      <c r="E424" t="s">
        <v>79</v>
      </c>
      <c r="F424" t="s">
        <v>435</v>
      </c>
      <c r="G424" t="s">
        <v>114</v>
      </c>
      <c r="H424">
        <v>17712</v>
      </c>
      <c r="I424" t="s">
        <v>61</v>
      </c>
      <c r="J424" t="s">
        <v>436</v>
      </c>
      <c r="K424" t="s">
        <v>63</v>
      </c>
      <c r="L424">
        <v>31</v>
      </c>
      <c r="N424" t="str">
        <f t="shared" si="38"/>
        <v>0</v>
      </c>
      <c r="O424">
        <v>31</v>
      </c>
      <c r="P424" t="s">
        <v>99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300</v>
      </c>
      <c r="AB424" t="str">
        <f t="shared" si="37"/>
        <v>0230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73</v>
      </c>
      <c r="AO424" t="s">
        <v>132</v>
      </c>
      <c r="AP424" t="b">
        <v>0</v>
      </c>
      <c r="AQ424" t="b">
        <v>0</v>
      </c>
      <c r="AR424" t="s">
        <v>75</v>
      </c>
      <c r="AS424" t="b">
        <v>0</v>
      </c>
      <c r="AT424" t="s">
        <v>76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C424">
        <v>8208100</v>
      </c>
      <c r="BD424" t="s">
        <v>61</v>
      </c>
    </row>
    <row r="425" spans="1:56" x14ac:dyDescent="0.25">
      <c r="A425" t="s">
        <v>309</v>
      </c>
      <c r="B425" t="s">
        <v>560</v>
      </c>
      <c r="C425">
        <v>1302360</v>
      </c>
      <c r="D425" t="s">
        <v>93</v>
      </c>
      <c r="E425" t="s">
        <v>93</v>
      </c>
      <c r="G425" t="s">
        <v>109</v>
      </c>
      <c r="H425">
        <v>24100</v>
      </c>
      <c r="I425" t="s">
        <v>61</v>
      </c>
      <c r="J425" t="s">
        <v>316</v>
      </c>
      <c r="K425" t="s">
        <v>63</v>
      </c>
      <c r="L425">
        <v>25</v>
      </c>
      <c r="N425" t="str">
        <f t="shared" si="38"/>
        <v>0</v>
      </c>
      <c r="O425">
        <v>25</v>
      </c>
      <c r="P425" t="s">
        <v>99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 t="str">
        <f t="shared" si="37"/>
        <v>0230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73</v>
      </c>
      <c r="AO425" t="s">
        <v>100</v>
      </c>
      <c r="AP425" t="b">
        <v>0</v>
      </c>
      <c r="AQ425" t="b">
        <v>0</v>
      </c>
      <c r="AR425" t="s">
        <v>75</v>
      </c>
      <c r="AS425" t="b">
        <v>0</v>
      </c>
      <c r="AT425" t="s">
        <v>76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401</v>
      </c>
      <c r="B426" t="s">
        <v>561</v>
      </c>
      <c r="C426" t="s">
        <v>562</v>
      </c>
      <c r="D426" t="s">
        <v>126</v>
      </c>
      <c r="E426" t="s">
        <v>126</v>
      </c>
      <c r="F426" t="s">
        <v>563</v>
      </c>
      <c r="G426" t="s">
        <v>109</v>
      </c>
      <c r="H426" t="str">
        <f t="shared" ref="H426:H434" si="39">"02212"</f>
        <v>02212</v>
      </c>
      <c r="I426" t="s">
        <v>61</v>
      </c>
      <c r="J426" t="s">
        <v>405</v>
      </c>
      <c r="K426" t="s">
        <v>63</v>
      </c>
      <c r="L426">
        <v>200</v>
      </c>
      <c r="N426" t="str">
        <f t="shared" si="38"/>
        <v>0</v>
      </c>
      <c r="O426">
        <v>200</v>
      </c>
      <c r="P426" t="s">
        <v>99</v>
      </c>
      <c r="Q426" t="s">
        <v>84</v>
      </c>
      <c r="R426" t="s">
        <v>65</v>
      </c>
      <c r="S426" t="s">
        <v>66</v>
      </c>
      <c r="T426" t="s">
        <v>67</v>
      </c>
      <c r="U426" t="s">
        <v>68</v>
      </c>
      <c r="V426" t="s">
        <v>68</v>
      </c>
      <c r="X426" t="b">
        <v>0</v>
      </c>
      <c r="Y426" t="b">
        <v>0</v>
      </c>
      <c r="Z426" t="b">
        <v>0</v>
      </c>
      <c r="AA426">
        <v>103</v>
      </c>
      <c r="AB426" t="str">
        <f t="shared" si="37"/>
        <v>0230</v>
      </c>
      <c r="AC426" t="s">
        <v>69</v>
      </c>
      <c r="AD426" t="b">
        <v>1</v>
      </c>
      <c r="AE426" t="b">
        <v>1</v>
      </c>
      <c r="AF426" t="s">
        <v>70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73</v>
      </c>
      <c r="AO426" t="s">
        <v>132</v>
      </c>
      <c r="AP426" t="b">
        <v>0</v>
      </c>
      <c r="AQ426" t="b">
        <v>0</v>
      </c>
      <c r="AR426" t="s">
        <v>75</v>
      </c>
      <c r="AS426" t="b">
        <v>0</v>
      </c>
      <c r="AT426" t="s">
        <v>76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401</v>
      </c>
      <c r="B427" t="s">
        <v>561</v>
      </c>
      <c r="C427" t="s">
        <v>562</v>
      </c>
      <c r="D427" t="s">
        <v>93</v>
      </c>
      <c r="E427" t="s">
        <v>93</v>
      </c>
      <c r="F427" t="s">
        <v>563</v>
      </c>
      <c r="G427" t="s">
        <v>110</v>
      </c>
      <c r="H427" t="str">
        <f t="shared" si="39"/>
        <v>02212</v>
      </c>
      <c r="I427" t="s">
        <v>61</v>
      </c>
      <c r="J427" t="s">
        <v>405</v>
      </c>
      <c r="K427" t="s">
        <v>63</v>
      </c>
      <c r="L427">
        <v>200</v>
      </c>
      <c r="N427" t="str">
        <f t="shared" si="38"/>
        <v>0</v>
      </c>
      <c r="O427">
        <v>200</v>
      </c>
      <c r="P427" t="s">
        <v>99</v>
      </c>
      <c r="Q427" t="s">
        <v>84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0</v>
      </c>
      <c r="Y427" t="b">
        <v>0</v>
      </c>
      <c r="Z427" t="b">
        <v>0</v>
      </c>
      <c r="AA427">
        <v>103</v>
      </c>
      <c r="AB427" t="str">
        <f t="shared" si="37"/>
        <v>0230</v>
      </c>
      <c r="AC427" t="s">
        <v>69</v>
      </c>
      <c r="AD427" t="b">
        <v>1</v>
      </c>
      <c r="AE427" t="b">
        <v>1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73</v>
      </c>
      <c r="AO427" t="s">
        <v>132</v>
      </c>
      <c r="AP427" t="b">
        <v>0</v>
      </c>
      <c r="AQ427" t="b">
        <v>0</v>
      </c>
      <c r="AR427" t="s">
        <v>75</v>
      </c>
      <c r="AS427" t="b">
        <v>0</v>
      </c>
      <c r="AT427" t="s">
        <v>76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401</v>
      </c>
      <c r="B428" t="s">
        <v>561</v>
      </c>
      <c r="C428" t="s">
        <v>562</v>
      </c>
      <c r="D428" t="s">
        <v>115</v>
      </c>
      <c r="E428" t="s">
        <v>115</v>
      </c>
      <c r="F428" t="s">
        <v>563</v>
      </c>
      <c r="G428" t="s">
        <v>170</v>
      </c>
      <c r="H428" t="str">
        <f t="shared" si="39"/>
        <v>02212</v>
      </c>
      <c r="I428" t="s">
        <v>61</v>
      </c>
      <c r="J428" t="s">
        <v>405</v>
      </c>
      <c r="K428" t="s">
        <v>63</v>
      </c>
      <c r="L428">
        <v>200</v>
      </c>
      <c r="N428" t="str">
        <f t="shared" si="38"/>
        <v>0</v>
      </c>
      <c r="O428">
        <v>200</v>
      </c>
      <c r="P428" t="s">
        <v>99</v>
      </c>
      <c r="Q428" t="s">
        <v>84</v>
      </c>
      <c r="R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0</v>
      </c>
      <c r="Y428" t="b">
        <v>0</v>
      </c>
      <c r="Z428" t="b">
        <v>0</v>
      </c>
      <c r="AA428">
        <v>103</v>
      </c>
      <c r="AB428" t="str">
        <f t="shared" si="37"/>
        <v>0230</v>
      </c>
      <c r="AC428" t="s">
        <v>69</v>
      </c>
      <c r="AD428" t="b">
        <v>1</v>
      </c>
      <c r="AE428" t="b">
        <v>1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73</v>
      </c>
      <c r="AO428" t="s">
        <v>132</v>
      </c>
      <c r="AP428" t="b">
        <v>0</v>
      </c>
      <c r="AQ428" t="b">
        <v>0</v>
      </c>
      <c r="AR428" t="s">
        <v>75</v>
      </c>
      <c r="AS428" t="b">
        <v>0</v>
      </c>
      <c r="AT428" t="s">
        <v>76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401</v>
      </c>
      <c r="B429" t="s">
        <v>561</v>
      </c>
      <c r="C429" t="s">
        <v>562</v>
      </c>
      <c r="D429" t="s">
        <v>88</v>
      </c>
      <c r="E429" t="s">
        <v>88</v>
      </c>
      <c r="F429" t="s">
        <v>563</v>
      </c>
      <c r="G429" t="s">
        <v>171</v>
      </c>
      <c r="H429" t="str">
        <f t="shared" si="39"/>
        <v>02212</v>
      </c>
      <c r="I429" t="s">
        <v>61</v>
      </c>
      <c r="J429" t="s">
        <v>405</v>
      </c>
      <c r="K429" t="s">
        <v>63</v>
      </c>
      <c r="L429">
        <v>200</v>
      </c>
      <c r="N429" t="str">
        <f t="shared" si="38"/>
        <v>0</v>
      </c>
      <c r="O429">
        <v>200</v>
      </c>
      <c r="P429" t="s">
        <v>99</v>
      </c>
      <c r="Q429" t="s">
        <v>84</v>
      </c>
      <c r="R429" t="s">
        <v>65</v>
      </c>
      <c r="S429" t="s">
        <v>66</v>
      </c>
      <c r="T429" t="s">
        <v>67</v>
      </c>
      <c r="U429" t="s">
        <v>68</v>
      </c>
      <c r="V429" t="s">
        <v>68</v>
      </c>
      <c r="X429" t="b">
        <v>0</v>
      </c>
      <c r="Y429" t="b">
        <v>0</v>
      </c>
      <c r="Z429" t="b">
        <v>0</v>
      </c>
      <c r="AA429">
        <v>103</v>
      </c>
      <c r="AB429" t="str">
        <f t="shared" si="37"/>
        <v>0230</v>
      </c>
      <c r="AC429" t="s">
        <v>69</v>
      </c>
      <c r="AD429" t="b">
        <v>1</v>
      </c>
      <c r="AE429" t="b">
        <v>1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73</v>
      </c>
      <c r="AO429" t="s">
        <v>132</v>
      </c>
      <c r="AP429" t="b">
        <v>0</v>
      </c>
      <c r="AQ429" t="b">
        <v>0</v>
      </c>
      <c r="AR429" t="s">
        <v>75</v>
      </c>
      <c r="AS429" t="b">
        <v>0</v>
      </c>
      <c r="AT429" t="s">
        <v>76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401</v>
      </c>
      <c r="B430" t="s">
        <v>561</v>
      </c>
      <c r="C430" t="s">
        <v>562</v>
      </c>
      <c r="D430" t="s">
        <v>79</v>
      </c>
      <c r="E430" t="s">
        <v>79</v>
      </c>
      <c r="F430" t="s">
        <v>563</v>
      </c>
      <c r="G430" t="s">
        <v>172</v>
      </c>
      <c r="H430" t="str">
        <f t="shared" si="39"/>
        <v>02212</v>
      </c>
      <c r="I430" t="s">
        <v>61</v>
      </c>
      <c r="J430" t="s">
        <v>405</v>
      </c>
      <c r="K430" t="s">
        <v>63</v>
      </c>
      <c r="L430">
        <v>200</v>
      </c>
      <c r="N430" t="str">
        <f t="shared" si="38"/>
        <v>0</v>
      </c>
      <c r="O430">
        <v>200</v>
      </c>
      <c r="P430" t="s">
        <v>99</v>
      </c>
      <c r="Q430" t="s">
        <v>84</v>
      </c>
      <c r="R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0</v>
      </c>
      <c r="Y430" t="b">
        <v>0</v>
      </c>
      <c r="Z430" t="b">
        <v>0</v>
      </c>
      <c r="AA430">
        <v>103</v>
      </c>
      <c r="AB430" t="str">
        <f t="shared" si="37"/>
        <v>0230</v>
      </c>
      <c r="AC430" t="s">
        <v>69</v>
      </c>
      <c r="AD430" t="b">
        <v>1</v>
      </c>
      <c r="AE430" t="b">
        <v>1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73</v>
      </c>
      <c r="AO430" t="s">
        <v>132</v>
      </c>
      <c r="AP430" t="b">
        <v>0</v>
      </c>
      <c r="AQ430" t="b">
        <v>0</v>
      </c>
      <c r="AR430" t="s">
        <v>75</v>
      </c>
      <c r="AS430" t="b">
        <v>0</v>
      </c>
      <c r="AT430" t="s">
        <v>76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401</v>
      </c>
      <c r="B431" t="s">
        <v>561</v>
      </c>
      <c r="C431" t="s">
        <v>562</v>
      </c>
      <c r="D431" t="s">
        <v>101</v>
      </c>
      <c r="E431" t="s">
        <v>101</v>
      </c>
      <c r="F431" t="s">
        <v>563</v>
      </c>
      <c r="G431" t="s">
        <v>354</v>
      </c>
      <c r="H431" t="str">
        <f t="shared" si="39"/>
        <v>02212</v>
      </c>
      <c r="I431" t="s">
        <v>61</v>
      </c>
      <c r="J431" t="s">
        <v>405</v>
      </c>
      <c r="K431" t="s">
        <v>63</v>
      </c>
      <c r="L431">
        <v>200</v>
      </c>
      <c r="N431" t="str">
        <f t="shared" si="38"/>
        <v>0</v>
      </c>
      <c r="O431">
        <v>200</v>
      </c>
      <c r="P431" t="s">
        <v>99</v>
      </c>
      <c r="Q431" t="s">
        <v>84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0</v>
      </c>
      <c r="Y431" t="b">
        <v>0</v>
      </c>
      <c r="Z431" t="b">
        <v>0</v>
      </c>
      <c r="AA431">
        <v>103</v>
      </c>
      <c r="AB431" t="str">
        <f t="shared" si="37"/>
        <v>0230</v>
      </c>
      <c r="AC431" t="s">
        <v>69</v>
      </c>
      <c r="AD431" t="b">
        <v>1</v>
      </c>
      <c r="AE431" t="b">
        <v>1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73</v>
      </c>
      <c r="AO431" t="s">
        <v>132</v>
      </c>
      <c r="AP431" t="b">
        <v>0</v>
      </c>
      <c r="AQ431" t="b">
        <v>0</v>
      </c>
      <c r="AR431" t="s">
        <v>75</v>
      </c>
      <c r="AS431" t="b">
        <v>0</v>
      </c>
      <c r="AT431" t="s">
        <v>76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401</v>
      </c>
      <c r="B432" t="s">
        <v>561</v>
      </c>
      <c r="C432" t="s">
        <v>562</v>
      </c>
      <c r="D432" t="s">
        <v>151</v>
      </c>
      <c r="E432" t="s">
        <v>151</v>
      </c>
      <c r="F432" t="s">
        <v>563</v>
      </c>
      <c r="G432" t="s">
        <v>355</v>
      </c>
      <c r="H432" t="str">
        <f t="shared" si="39"/>
        <v>02212</v>
      </c>
      <c r="I432" t="s">
        <v>61</v>
      </c>
      <c r="J432" t="s">
        <v>405</v>
      </c>
      <c r="K432" t="s">
        <v>63</v>
      </c>
      <c r="L432">
        <v>200</v>
      </c>
      <c r="N432" t="str">
        <f t="shared" si="38"/>
        <v>0</v>
      </c>
      <c r="O432">
        <v>200</v>
      </c>
      <c r="P432" t="s">
        <v>99</v>
      </c>
      <c r="Q432" t="s">
        <v>84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0</v>
      </c>
      <c r="Y432" t="b">
        <v>0</v>
      </c>
      <c r="Z432" t="b">
        <v>0</v>
      </c>
      <c r="AA432">
        <v>103</v>
      </c>
      <c r="AB432" t="str">
        <f t="shared" si="37"/>
        <v>0230</v>
      </c>
      <c r="AC432" t="s">
        <v>69</v>
      </c>
      <c r="AD432" t="b">
        <v>1</v>
      </c>
      <c r="AE432" t="b">
        <v>1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73</v>
      </c>
      <c r="AO432" t="s">
        <v>132</v>
      </c>
      <c r="AP432" t="b">
        <v>0</v>
      </c>
      <c r="AQ432" t="b">
        <v>0</v>
      </c>
      <c r="AR432" t="s">
        <v>75</v>
      </c>
      <c r="AS432" t="b">
        <v>0</v>
      </c>
      <c r="AT432" t="s">
        <v>76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533</v>
      </c>
      <c r="B433" t="s">
        <v>564</v>
      </c>
      <c r="C433" t="s">
        <v>565</v>
      </c>
      <c r="D433" t="s">
        <v>151</v>
      </c>
      <c r="E433" t="s">
        <v>151</v>
      </c>
      <c r="F433" t="s">
        <v>535</v>
      </c>
      <c r="G433">
        <v>2001</v>
      </c>
      <c r="H433" t="str">
        <f t="shared" si="39"/>
        <v>02212</v>
      </c>
      <c r="I433" t="s">
        <v>61</v>
      </c>
      <c r="J433" t="s">
        <v>405</v>
      </c>
      <c r="K433" t="s">
        <v>63</v>
      </c>
      <c r="L433">
        <v>2</v>
      </c>
      <c r="N433" t="str">
        <f t="shared" si="38"/>
        <v>0</v>
      </c>
      <c r="O433">
        <v>2</v>
      </c>
      <c r="P433" t="s">
        <v>83</v>
      </c>
      <c r="Q433" t="s">
        <v>84</v>
      </c>
      <c r="R433" t="s">
        <v>84</v>
      </c>
      <c r="S433" t="s">
        <v>66</v>
      </c>
      <c r="T433" t="s">
        <v>67</v>
      </c>
      <c r="U433" t="s">
        <v>68</v>
      </c>
      <c r="V433" t="s">
        <v>68</v>
      </c>
      <c r="X433" t="b">
        <v>0</v>
      </c>
      <c r="Y433" t="b">
        <v>1</v>
      </c>
      <c r="Z433" t="b">
        <v>1</v>
      </c>
      <c r="AA433">
        <v>103</v>
      </c>
      <c r="AB433" t="str">
        <f t="shared" si="37"/>
        <v>0230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73</v>
      </c>
      <c r="AO433" t="s">
        <v>132</v>
      </c>
      <c r="AP433" t="b">
        <v>0</v>
      </c>
      <c r="AQ433" t="b">
        <v>0</v>
      </c>
      <c r="AR433" t="s">
        <v>75</v>
      </c>
      <c r="AS433" t="b">
        <v>0</v>
      </c>
      <c r="AT433" t="s">
        <v>76</v>
      </c>
      <c r="AU433" t="s">
        <v>61</v>
      </c>
      <c r="AX433" t="s">
        <v>77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533</v>
      </c>
      <c r="B434" t="s">
        <v>566</v>
      </c>
      <c r="C434" t="s">
        <v>567</v>
      </c>
      <c r="D434" t="s">
        <v>151</v>
      </c>
      <c r="E434" t="s">
        <v>151</v>
      </c>
      <c r="F434" t="s">
        <v>535</v>
      </c>
      <c r="G434">
        <v>1021</v>
      </c>
      <c r="H434" t="str">
        <f t="shared" si="39"/>
        <v>02212</v>
      </c>
      <c r="I434" t="s">
        <v>61</v>
      </c>
      <c r="J434" t="s">
        <v>405</v>
      </c>
      <c r="K434" t="s">
        <v>63</v>
      </c>
      <c r="L434">
        <v>2</v>
      </c>
      <c r="N434" t="str">
        <f t="shared" si="38"/>
        <v>0</v>
      </c>
      <c r="O434">
        <v>2</v>
      </c>
      <c r="P434" t="s">
        <v>64</v>
      </c>
      <c r="Q434" t="s">
        <v>84</v>
      </c>
      <c r="R434" t="s">
        <v>84</v>
      </c>
      <c r="S434" t="s">
        <v>66</v>
      </c>
      <c r="T434" t="s">
        <v>67</v>
      </c>
      <c r="U434" t="s">
        <v>68</v>
      </c>
      <c r="V434" t="s">
        <v>68</v>
      </c>
      <c r="X434" t="b">
        <v>0</v>
      </c>
      <c r="Y434" t="b">
        <v>1</v>
      </c>
      <c r="Z434" t="b">
        <v>1</v>
      </c>
      <c r="AA434">
        <v>103</v>
      </c>
      <c r="AB434" t="str">
        <f t="shared" si="37"/>
        <v>0230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131</v>
      </c>
      <c r="AO434" t="s">
        <v>132</v>
      </c>
      <c r="AP434" t="b">
        <v>0</v>
      </c>
      <c r="AQ434" t="b">
        <v>0</v>
      </c>
      <c r="AR434" t="s">
        <v>75</v>
      </c>
      <c r="AS434" t="b">
        <v>0</v>
      </c>
      <c r="AT434" t="s">
        <v>76</v>
      </c>
      <c r="AU434" t="s">
        <v>61</v>
      </c>
      <c r="AX434" t="s">
        <v>77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309</v>
      </c>
      <c r="B435" t="s">
        <v>568</v>
      </c>
      <c r="C435" t="str">
        <f>"0109330"</f>
        <v>0109330</v>
      </c>
      <c r="D435" t="s">
        <v>93</v>
      </c>
      <c r="E435" t="s">
        <v>93</v>
      </c>
      <c r="F435" t="s">
        <v>546</v>
      </c>
      <c r="G435">
        <v>3001</v>
      </c>
      <c r="H435" t="str">
        <f>"08001"</f>
        <v>08001</v>
      </c>
      <c r="I435" t="s">
        <v>61</v>
      </c>
      <c r="J435" t="s">
        <v>547</v>
      </c>
      <c r="K435" t="s">
        <v>63</v>
      </c>
      <c r="L435">
        <v>5</v>
      </c>
      <c r="N435" t="str">
        <f t="shared" si="38"/>
        <v>0</v>
      </c>
      <c r="O435">
        <v>5</v>
      </c>
      <c r="P435" t="s">
        <v>99</v>
      </c>
      <c r="Q435" t="s">
        <v>84</v>
      </c>
      <c r="R435" t="s">
        <v>84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 t="str">
        <f t="shared" si="37"/>
        <v>0230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87</v>
      </c>
      <c r="AK435" t="s">
        <v>61</v>
      </c>
      <c r="AL435" t="s">
        <v>61</v>
      </c>
      <c r="AM435" t="s">
        <v>61</v>
      </c>
      <c r="AN435" t="s">
        <v>73</v>
      </c>
      <c r="AO435" t="s">
        <v>74</v>
      </c>
      <c r="AP435" t="b">
        <v>0</v>
      </c>
      <c r="AQ435" t="b">
        <v>0</v>
      </c>
      <c r="AR435" t="s">
        <v>75</v>
      </c>
      <c r="AS435" t="b">
        <v>0</v>
      </c>
      <c r="AT435" t="s">
        <v>76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309</v>
      </c>
      <c r="B436" t="s">
        <v>568</v>
      </c>
      <c r="C436" t="str">
        <f>"0109330"</f>
        <v>0109330</v>
      </c>
      <c r="D436" t="s">
        <v>101</v>
      </c>
      <c r="E436" t="s">
        <v>101</v>
      </c>
      <c r="F436" t="s">
        <v>546</v>
      </c>
      <c r="G436">
        <v>3002</v>
      </c>
      <c r="H436" t="str">
        <f>"08001"</f>
        <v>08001</v>
      </c>
      <c r="I436" t="s">
        <v>61</v>
      </c>
      <c r="J436" t="s">
        <v>547</v>
      </c>
      <c r="K436" t="s">
        <v>63</v>
      </c>
      <c r="L436">
        <v>10</v>
      </c>
      <c r="N436" t="str">
        <f t="shared" si="38"/>
        <v>0</v>
      </c>
      <c r="O436">
        <v>10</v>
      </c>
      <c r="P436" t="s">
        <v>99</v>
      </c>
      <c r="Q436" t="s">
        <v>84</v>
      </c>
      <c r="R436" t="s">
        <v>84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 t="str">
        <f t="shared" si="37"/>
        <v>0230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87</v>
      </c>
      <c r="AK436" t="s">
        <v>61</v>
      </c>
      <c r="AL436" t="s">
        <v>61</v>
      </c>
      <c r="AM436" t="s">
        <v>61</v>
      </c>
      <c r="AN436" t="s">
        <v>73</v>
      </c>
      <c r="AO436" t="s">
        <v>74</v>
      </c>
      <c r="AP436" t="b">
        <v>0</v>
      </c>
      <c r="AQ436" t="b">
        <v>0</v>
      </c>
      <c r="AR436" t="s">
        <v>75</v>
      </c>
      <c r="AS436" t="b">
        <v>0</v>
      </c>
      <c r="AT436" t="s">
        <v>76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220</v>
      </c>
      <c r="B437" t="s">
        <v>569</v>
      </c>
      <c r="C437">
        <v>8208120</v>
      </c>
      <c r="D437" t="s">
        <v>79</v>
      </c>
      <c r="E437" t="s">
        <v>79</v>
      </c>
      <c r="F437" t="s">
        <v>435</v>
      </c>
      <c r="G437" t="s">
        <v>97</v>
      </c>
      <c r="H437">
        <v>17712</v>
      </c>
      <c r="I437" t="s">
        <v>61</v>
      </c>
      <c r="J437" t="s">
        <v>436</v>
      </c>
      <c r="K437" t="s">
        <v>63</v>
      </c>
      <c r="L437">
        <v>3</v>
      </c>
      <c r="N437" t="str">
        <f t="shared" si="38"/>
        <v>0</v>
      </c>
      <c r="O437">
        <v>3</v>
      </c>
      <c r="P437" t="s">
        <v>99</v>
      </c>
      <c r="Q437" t="s">
        <v>65</v>
      </c>
      <c r="R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300</v>
      </c>
      <c r="AB437" t="str">
        <f t="shared" si="37"/>
        <v>0230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73</v>
      </c>
      <c r="AO437" t="s">
        <v>132</v>
      </c>
      <c r="AP437" t="b">
        <v>0</v>
      </c>
      <c r="AQ437" t="b">
        <v>0</v>
      </c>
      <c r="AR437" t="s">
        <v>75</v>
      </c>
      <c r="AS437" t="b">
        <v>0</v>
      </c>
      <c r="AT437" t="s">
        <v>76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C437">
        <v>8208100</v>
      </c>
      <c r="BD437" t="s">
        <v>61</v>
      </c>
    </row>
    <row r="438" spans="1:56" x14ac:dyDescent="0.25">
      <c r="A438" t="s">
        <v>364</v>
      </c>
      <c r="B438" t="s">
        <v>570</v>
      </c>
      <c r="C438">
        <v>1200310</v>
      </c>
      <c r="D438" t="s">
        <v>58</v>
      </c>
      <c r="E438" t="s">
        <v>58</v>
      </c>
      <c r="F438" t="s">
        <v>205</v>
      </c>
      <c r="G438" t="s">
        <v>60</v>
      </c>
      <c r="H438">
        <v>13002</v>
      </c>
      <c r="I438" t="s">
        <v>61</v>
      </c>
      <c r="J438" t="s">
        <v>207</v>
      </c>
      <c r="K438" t="s">
        <v>63</v>
      </c>
      <c r="L438">
        <v>25</v>
      </c>
      <c r="N438" t="str">
        <f t="shared" ref="N438:N446" si="40">"0"</f>
        <v>0</v>
      </c>
      <c r="O438">
        <v>25</v>
      </c>
      <c r="P438" t="s">
        <v>64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0</v>
      </c>
      <c r="Z438" t="b">
        <v>0</v>
      </c>
      <c r="AA438">
        <v>999</v>
      </c>
      <c r="AB438" t="str">
        <f t="shared" si="37"/>
        <v>0230</v>
      </c>
      <c r="AC438" t="s">
        <v>69</v>
      </c>
      <c r="AD438" t="b">
        <v>0</v>
      </c>
      <c r="AE438" t="b">
        <v>0</v>
      </c>
      <c r="AF438" t="s">
        <v>70</v>
      </c>
      <c r="AG438" t="s">
        <v>71</v>
      </c>
      <c r="AH438" t="s">
        <v>61</v>
      </c>
      <c r="AI438" t="b">
        <v>1</v>
      </c>
      <c r="AJ438" t="s">
        <v>72</v>
      </c>
      <c r="AK438" t="s">
        <v>61</v>
      </c>
      <c r="AL438" t="s">
        <v>61</v>
      </c>
      <c r="AM438" t="s">
        <v>61</v>
      </c>
      <c r="AN438" t="s">
        <v>73</v>
      </c>
      <c r="AO438" t="s">
        <v>74</v>
      </c>
      <c r="AP438" t="b">
        <v>0</v>
      </c>
      <c r="AQ438" t="b">
        <v>0</v>
      </c>
      <c r="AR438" t="s">
        <v>75</v>
      </c>
      <c r="AS438" t="b">
        <v>0</v>
      </c>
      <c r="AT438" t="s">
        <v>76</v>
      </c>
      <c r="AU438" t="s">
        <v>61</v>
      </c>
      <c r="AX438" t="s">
        <v>77</v>
      </c>
      <c r="AY438" t="s">
        <v>61</v>
      </c>
      <c r="BA438" t="b">
        <v>1</v>
      </c>
      <c r="BB438" t="s">
        <v>61</v>
      </c>
      <c r="BD438" t="s">
        <v>61</v>
      </c>
    </row>
    <row r="439" spans="1:56" x14ac:dyDescent="0.25">
      <c r="A439" t="s">
        <v>364</v>
      </c>
      <c r="B439" t="s">
        <v>570</v>
      </c>
      <c r="C439">
        <v>1200310</v>
      </c>
      <c r="D439" t="s">
        <v>58</v>
      </c>
      <c r="E439" t="s">
        <v>58</v>
      </c>
      <c r="F439" t="s">
        <v>205</v>
      </c>
      <c r="G439" t="s">
        <v>106</v>
      </c>
      <c r="H439">
        <v>13002</v>
      </c>
      <c r="I439" t="s">
        <v>61</v>
      </c>
      <c r="J439" t="s">
        <v>207</v>
      </c>
      <c r="K439" t="s">
        <v>63</v>
      </c>
      <c r="L439">
        <v>25</v>
      </c>
      <c r="N439" t="str">
        <f t="shared" si="40"/>
        <v>0</v>
      </c>
      <c r="O439">
        <v>25</v>
      </c>
      <c r="P439" t="s">
        <v>83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0</v>
      </c>
      <c r="AA439">
        <v>999</v>
      </c>
      <c r="AB439" t="str">
        <f t="shared" si="37"/>
        <v>0230</v>
      </c>
      <c r="AC439" t="s">
        <v>69</v>
      </c>
      <c r="AD439" t="b">
        <v>0</v>
      </c>
      <c r="AE439" t="b">
        <v>0</v>
      </c>
      <c r="AF439" t="s">
        <v>70</v>
      </c>
      <c r="AG439" t="s">
        <v>71</v>
      </c>
      <c r="AH439" t="s">
        <v>61</v>
      </c>
      <c r="AI439" t="b">
        <v>1</v>
      </c>
      <c r="AJ439" t="s">
        <v>72</v>
      </c>
      <c r="AK439" t="s">
        <v>61</v>
      </c>
      <c r="AL439" t="s">
        <v>61</v>
      </c>
      <c r="AM439" t="s">
        <v>61</v>
      </c>
      <c r="AN439" t="s">
        <v>73</v>
      </c>
      <c r="AO439" t="s">
        <v>74</v>
      </c>
      <c r="AP439" t="b">
        <v>0</v>
      </c>
      <c r="AQ439" t="b">
        <v>0</v>
      </c>
      <c r="AR439" t="s">
        <v>75</v>
      </c>
      <c r="AS439" t="b">
        <v>0</v>
      </c>
      <c r="AT439" t="s">
        <v>76</v>
      </c>
      <c r="AU439" t="s">
        <v>61</v>
      </c>
      <c r="AX439" t="s">
        <v>77</v>
      </c>
      <c r="AY439" t="s">
        <v>61</v>
      </c>
      <c r="BA439" t="b">
        <v>1</v>
      </c>
      <c r="BB439" t="s">
        <v>61</v>
      </c>
      <c r="BD439" t="s">
        <v>61</v>
      </c>
    </row>
    <row r="440" spans="1:56" x14ac:dyDescent="0.25">
      <c r="A440" t="s">
        <v>364</v>
      </c>
      <c r="B440" t="s">
        <v>571</v>
      </c>
      <c r="C440">
        <v>1200310</v>
      </c>
      <c r="D440" t="s">
        <v>126</v>
      </c>
      <c r="E440" t="s">
        <v>126</v>
      </c>
      <c r="G440" t="s">
        <v>110</v>
      </c>
      <c r="H440">
        <v>15015</v>
      </c>
      <c r="I440" t="s">
        <v>61</v>
      </c>
      <c r="J440" t="s">
        <v>389</v>
      </c>
      <c r="K440" t="s">
        <v>63</v>
      </c>
      <c r="L440">
        <v>33</v>
      </c>
      <c r="N440" t="str">
        <f t="shared" si="40"/>
        <v>0</v>
      </c>
      <c r="O440">
        <v>33</v>
      </c>
      <c r="P440" t="s">
        <v>99</v>
      </c>
      <c r="Q440" t="s">
        <v>65</v>
      </c>
      <c r="R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 t="str">
        <f t="shared" si="37"/>
        <v>0230</v>
      </c>
      <c r="AC440" t="s">
        <v>86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73</v>
      </c>
      <c r="AO440" t="s">
        <v>74</v>
      </c>
      <c r="AP440" t="b">
        <v>0</v>
      </c>
      <c r="AQ440" t="b">
        <v>0</v>
      </c>
      <c r="AR440" t="s">
        <v>75</v>
      </c>
      <c r="AS440" t="b">
        <v>0</v>
      </c>
      <c r="AT440" t="s">
        <v>76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364</v>
      </c>
      <c r="B441" t="s">
        <v>571</v>
      </c>
      <c r="C441">
        <v>1200310</v>
      </c>
      <c r="D441" t="s">
        <v>115</v>
      </c>
      <c r="E441" t="s">
        <v>115</v>
      </c>
      <c r="G441" t="s">
        <v>170</v>
      </c>
      <c r="H441">
        <v>13003</v>
      </c>
      <c r="I441" t="s">
        <v>61</v>
      </c>
      <c r="J441" t="s">
        <v>572</v>
      </c>
      <c r="K441" t="s">
        <v>63</v>
      </c>
      <c r="L441">
        <v>25</v>
      </c>
      <c r="N441" t="str">
        <f t="shared" si="40"/>
        <v>0</v>
      </c>
      <c r="O441">
        <v>25</v>
      </c>
      <c r="P441" t="s">
        <v>99</v>
      </c>
      <c r="Q441" t="s">
        <v>65</v>
      </c>
      <c r="R441" t="s">
        <v>65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 t="str">
        <f t="shared" si="37"/>
        <v>0230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73</v>
      </c>
      <c r="AO441" t="s">
        <v>100</v>
      </c>
      <c r="AP441" t="b">
        <v>0</v>
      </c>
      <c r="AQ441" t="b">
        <v>0</v>
      </c>
      <c r="AR441" t="s">
        <v>75</v>
      </c>
      <c r="AS441" t="b">
        <v>0</v>
      </c>
      <c r="AT441" t="s">
        <v>76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364</v>
      </c>
      <c r="B442" t="s">
        <v>571</v>
      </c>
      <c r="C442">
        <v>1200310</v>
      </c>
      <c r="D442" t="s">
        <v>101</v>
      </c>
      <c r="E442" t="s">
        <v>101</v>
      </c>
      <c r="G442" t="s">
        <v>172</v>
      </c>
      <c r="H442">
        <v>13003</v>
      </c>
      <c r="I442" t="s">
        <v>61</v>
      </c>
      <c r="J442" t="s">
        <v>572</v>
      </c>
      <c r="K442" t="s">
        <v>63</v>
      </c>
      <c r="L442">
        <v>25</v>
      </c>
      <c r="N442" t="str">
        <f t="shared" si="40"/>
        <v>0</v>
      </c>
      <c r="O442">
        <v>25</v>
      </c>
      <c r="P442" t="s">
        <v>99</v>
      </c>
      <c r="Q442" t="s">
        <v>65</v>
      </c>
      <c r="R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 t="str">
        <f t="shared" si="37"/>
        <v>0230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73</v>
      </c>
      <c r="AO442" t="s">
        <v>100</v>
      </c>
      <c r="AP442" t="b">
        <v>0</v>
      </c>
      <c r="AQ442" t="b">
        <v>0</v>
      </c>
      <c r="AR442" t="s">
        <v>75</v>
      </c>
      <c r="AS442" t="b">
        <v>0</v>
      </c>
      <c r="AT442" t="s">
        <v>76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364</v>
      </c>
      <c r="B443" t="s">
        <v>571</v>
      </c>
      <c r="C443">
        <v>1200310</v>
      </c>
      <c r="D443" t="s">
        <v>151</v>
      </c>
      <c r="E443" t="s">
        <v>151</v>
      </c>
      <c r="G443" t="s">
        <v>354</v>
      </c>
      <c r="H443">
        <v>13003</v>
      </c>
      <c r="I443" t="s">
        <v>61</v>
      </c>
      <c r="J443" t="s">
        <v>572</v>
      </c>
      <c r="K443" t="s">
        <v>63</v>
      </c>
      <c r="L443">
        <v>25</v>
      </c>
      <c r="N443" t="str">
        <f t="shared" si="40"/>
        <v>0</v>
      </c>
      <c r="O443">
        <v>25</v>
      </c>
      <c r="P443" t="s">
        <v>99</v>
      </c>
      <c r="Q443" t="s">
        <v>65</v>
      </c>
      <c r="R443" t="s">
        <v>65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 t="str">
        <f t="shared" si="37"/>
        <v>0230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73</v>
      </c>
      <c r="AO443" t="s">
        <v>100</v>
      </c>
      <c r="AP443" t="b">
        <v>0</v>
      </c>
      <c r="AQ443" t="b">
        <v>0</v>
      </c>
      <c r="AR443" t="s">
        <v>75</v>
      </c>
      <c r="AS443" t="b">
        <v>0</v>
      </c>
      <c r="AT443" t="s">
        <v>76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364</v>
      </c>
      <c r="B444" t="s">
        <v>571</v>
      </c>
      <c r="C444">
        <v>1200310</v>
      </c>
      <c r="D444" t="s">
        <v>79</v>
      </c>
      <c r="E444" t="s">
        <v>79</v>
      </c>
      <c r="G444" t="s">
        <v>114</v>
      </c>
      <c r="H444">
        <v>15015</v>
      </c>
      <c r="I444" t="s">
        <v>61</v>
      </c>
      <c r="J444" t="s">
        <v>389</v>
      </c>
      <c r="K444" t="s">
        <v>63</v>
      </c>
      <c r="L444">
        <v>28</v>
      </c>
      <c r="N444" t="str">
        <f t="shared" si="40"/>
        <v>0</v>
      </c>
      <c r="O444">
        <v>28</v>
      </c>
      <c r="P444" t="s">
        <v>99</v>
      </c>
      <c r="Q444" t="s">
        <v>65</v>
      </c>
      <c r="R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103</v>
      </c>
      <c r="AB444" t="str">
        <f t="shared" si="37"/>
        <v>0230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73</v>
      </c>
      <c r="AO444" t="s">
        <v>74</v>
      </c>
      <c r="AP444" t="b">
        <v>0</v>
      </c>
      <c r="AQ444" t="b">
        <v>0</v>
      </c>
      <c r="AR444" t="s">
        <v>75</v>
      </c>
      <c r="AS444" t="b">
        <v>0</v>
      </c>
      <c r="AT444" t="s">
        <v>76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364</v>
      </c>
      <c r="B445" t="s">
        <v>571</v>
      </c>
      <c r="C445">
        <v>1200310</v>
      </c>
      <c r="D445" t="s">
        <v>88</v>
      </c>
      <c r="E445" t="s">
        <v>88</v>
      </c>
      <c r="G445" t="s">
        <v>281</v>
      </c>
      <c r="H445">
        <v>15015</v>
      </c>
      <c r="I445" t="s">
        <v>61</v>
      </c>
      <c r="J445" t="s">
        <v>389</v>
      </c>
      <c r="K445" t="s">
        <v>63</v>
      </c>
      <c r="L445">
        <v>25</v>
      </c>
      <c r="N445" t="str">
        <f t="shared" si="40"/>
        <v>0</v>
      </c>
      <c r="O445">
        <v>25</v>
      </c>
      <c r="P445" t="s">
        <v>99</v>
      </c>
      <c r="Q445" t="s">
        <v>65</v>
      </c>
      <c r="R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 t="str">
        <f t="shared" si="37"/>
        <v>0230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73</v>
      </c>
      <c r="AO445" t="s">
        <v>74</v>
      </c>
      <c r="AP445" t="b">
        <v>0</v>
      </c>
      <c r="AQ445" t="b">
        <v>0</v>
      </c>
      <c r="AR445" t="s">
        <v>75</v>
      </c>
      <c r="AS445" t="b">
        <v>0</v>
      </c>
      <c r="AT445" t="s">
        <v>76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364</v>
      </c>
      <c r="B446" t="s">
        <v>571</v>
      </c>
      <c r="C446">
        <v>1200310</v>
      </c>
      <c r="D446" t="s">
        <v>93</v>
      </c>
      <c r="E446" t="s">
        <v>93</v>
      </c>
      <c r="G446" t="s">
        <v>290</v>
      </c>
      <c r="H446">
        <v>15015</v>
      </c>
      <c r="I446" t="s">
        <v>61</v>
      </c>
      <c r="J446" t="s">
        <v>389</v>
      </c>
      <c r="K446" t="s">
        <v>63</v>
      </c>
      <c r="L446">
        <v>30</v>
      </c>
      <c r="N446" t="str">
        <f t="shared" si="40"/>
        <v>0</v>
      </c>
      <c r="O446">
        <v>30</v>
      </c>
      <c r="P446" t="s">
        <v>99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 t="str">
        <f t="shared" si="37"/>
        <v>0230</v>
      </c>
      <c r="AC446" t="s">
        <v>86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73</v>
      </c>
      <c r="AO446" t="s">
        <v>74</v>
      </c>
      <c r="AP446" t="b">
        <v>0</v>
      </c>
      <c r="AQ446" t="b">
        <v>0</v>
      </c>
      <c r="AR446" t="s">
        <v>75</v>
      </c>
      <c r="AS446" t="b">
        <v>0</v>
      </c>
      <c r="AT446" t="s">
        <v>76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364</v>
      </c>
      <c r="B447" t="s">
        <v>571</v>
      </c>
      <c r="C447">
        <v>1200310</v>
      </c>
      <c r="D447" t="s">
        <v>79</v>
      </c>
      <c r="E447" t="s">
        <v>79</v>
      </c>
      <c r="G447" t="s">
        <v>291</v>
      </c>
      <c r="H447">
        <v>13003</v>
      </c>
      <c r="I447" t="s">
        <v>61</v>
      </c>
      <c r="J447" t="s">
        <v>572</v>
      </c>
      <c r="K447" t="s">
        <v>63</v>
      </c>
      <c r="L447">
        <v>26</v>
      </c>
      <c r="N447">
        <v>1</v>
      </c>
      <c r="O447">
        <v>25</v>
      </c>
      <c r="P447" t="s">
        <v>99</v>
      </c>
      <c r="Q447" t="s">
        <v>65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 t="str">
        <f t="shared" si="37"/>
        <v>0230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73</v>
      </c>
      <c r="AO447" t="s">
        <v>100</v>
      </c>
      <c r="AP447" t="b">
        <v>0</v>
      </c>
      <c r="AQ447" t="b">
        <v>0</v>
      </c>
      <c r="AR447" t="s">
        <v>75</v>
      </c>
      <c r="AS447" t="b">
        <v>0</v>
      </c>
      <c r="AT447" t="s">
        <v>76</v>
      </c>
      <c r="AU447" t="s">
        <v>61</v>
      </c>
      <c r="AX447" t="s">
        <v>77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122</v>
      </c>
      <c r="B448" t="s">
        <v>573</v>
      </c>
      <c r="C448" t="str">
        <f t="shared" ref="C448:C475" si="41">"0500510"</f>
        <v>0500510</v>
      </c>
      <c r="D448" t="s">
        <v>126</v>
      </c>
      <c r="E448" t="s">
        <v>126</v>
      </c>
      <c r="G448">
        <v>2001</v>
      </c>
      <c r="H448" t="str">
        <f>"02212"</f>
        <v>02212</v>
      </c>
      <c r="I448" t="s">
        <v>61</v>
      </c>
      <c r="J448" t="s">
        <v>405</v>
      </c>
      <c r="K448" t="s">
        <v>63</v>
      </c>
      <c r="L448">
        <v>35</v>
      </c>
      <c r="N448" t="str">
        <f t="shared" ref="N448:N479" si="42">"0"</f>
        <v>0</v>
      </c>
      <c r="O448">
        <v>35</v>
      </c>
      <c r="P448" t="s">
        <v>64</v>
      </c>
      <c r="Q448" t="s">
        <v>65</v>
      </c>
      <c r="R448" t="s">
        <v>65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103</v>
      </c>
      <c r="AB448" t="str">
        <f t="shared" si="37"/>
        <v>0230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61</v>
      </c>
      <c r="AK448" t="s">
        <v>61</v>
      </c>
      <c r="AL448" t="s">
        <v>61</v>
      </c>
      <c r="AM448" t="s">
        <v>61</v>
      </c>
      <c r="AN448" t="s">
        <v>73</v>
      </c>
      <c r="AO448" t="s">
        <v>132</v>
      </c>
      <c r="AP448" t="b">
        <v>0</v>
      </c>
      <c r="AQ448" t="b">
        <v>0</v>
      </c>
      <c r="AR448" t="s">
        <v>75</v>
      </c>
      <c r="AS448" t="b">
        <v>0</v>
      </c>
      <c r="AT448" t="s">
        <v>76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122</v>
      </c>
      <c r="B449" t="s">
        <v>574</v>
      </c>
      <c r="C449" t="str">
        <f t="shared" si="41"/>
        <v>0500510</v>
      </c>
      <c r="D449" t="s">
        <v>126</v>
      </c>
      <c r="E449" t="s">
        <v>126</v>
      </c>
      <c r="G449" t="s">
        <v>575</v>
      </c>
      <c r="H449">
        <v>16001</v>
      </c>
      <c r="I449" t="s">
        <v>61</v>
      </c>
      <c r="J449" t="s">
        <v>576</v>
      </c>
      <c r="K449" t="s">
        <v>63</v>
      </c>
      <c r="L449">
        <v>40</v>
      </c>
      <c r="N449" t="str">
        <f t="shared" si="42"/>
        <v>0</v>
      </c>
      <c r="O449">
        <v>40</v>
      </c>
      <c r="P449" t="s">
        <v>64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103</v>
      </c>
      <c r="AB449" t="str">
        <f t="shared" si="37"/>
        <v>0230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73</v>
      </c>
      <c r="AO449" t="s">
        <v>132</v>
      </c>
      <c r="AP449" t="b">
        <v>0</v>
      </c>
      <c r="AQ449" t="b">
        <v>0</v>
      </c>
      <c r="AR449" t="s">
        <v>75</v>
      </c>
      <c r="AS449" t="b">
        <v>0</v>
      </c>
      <c r="AT449" t="s">
        <v>76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122</v>
      </c>
      <c r="B450" t="s">
        <v>574</v>
      </c>
      <c r="C450" t="str">
        <f t="shared" si="41"/>
        <v>0500510</v>
      </c>
      <c r="D450" t="s">
        <v>126</v>
      </c>
      <c r="E450" t="s">
        <v>126</v>
      </c>
      <c r="G450" t="s">
        <v>577</v>
      </c>
      <c r="H450">
        <v>16001</v>
      </c>
      <c r="I450" t="s">
        <v>61</v>
      </c>
      <c r="J450" t="s">
        <v>576</v>
      </c>
      <c r="K450" t="s">
        <v>63</v>
      </c>
      <c r="L450">
        <v>35</v>
      </c>
      <c r="N450" t="str">
        <f t="shared" si="42"/>
        <v>0</v>
      </c>
      <c r="O450">
        <v>35</v>
      </c>
      <c r="P450" t="s">
        <v>83</v>
      </c>
      <c r="Q450" t="s">
        <v>65</v>
      </c>
      <c r="R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 t="str">
        <f t="shared" si="37"/>
        <v>0230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73</v>
      </c>
      <c r="AO450" t="s">
        <v>132</v>
      </c>
      <c r="AP450" t="b">
        <v>0</v>
      </c>
      <c r="AQ450" t="b">
        <v>0</v>
      </c>
      <c r="AR450" t="s">
        <v>75</v>
      </c>
      <c r="AS450" t="b">
        <v>0</v>
      </c>
      <c r="AT450" t="s">
        <v>76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122</v>
      </c>
      <c r="B451" t="s">
        <v>574</v>
      </c>
      <c r="C451" t="str">
        <f t="shared" si="41"/>
        <v>0500510</v>
      </c>
      <c r="D451" t="s">
        <v>93</v>
      </c>
      <c r="E451" t="s">
        <v>93</v>
      </c>
      <c r="G451" t="s">
        <v>578</v>
      </c>
      <c r="H451">
        <v>16001</v>
      </c>
      <c r="I451" t="s">
        <v>61</v>
      </c>
      <c r="J451" t="s">
        <v>576</v>
      </c>
      <c r="K451" t="s">
        <v>63</v>
      </c>
      <c r="L451">
        <v>10</v>
      </c>
      <c r="N451" t="str">
        <f t="shared" si="42"/>
        <v>0</v>
      </c>
      <c r="O451">
        <v>10</v>
      </c>
      <c r="P451" t="s">
        <v>64</v>
      </c>
      <c r="Q451" t="s">
        <v>65</v>
      </c>
      <c r="R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103</v>
      </c>
      <c r="AB451" t="str">
        <f t="shared" ref="AB451:AB514" si="43">"0230"</f>
        <v>0230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73</v>
      </c>
      <c r="AO451" t="s">
        <v>132</v>
      </c>
      <c r="AP451" t="b">
        <v>0</v>
      </c>
      <c r="AQ451" t="b">
        <v>0</v>
      </c>
      <c r="AR451" t="s">
        <v>75</v>
      </c>
      <c r="AS451" t="b">
        <v>0</v>
      </c>
      <c r="AT451" t="s">
        <v>76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122</v>
      </c>
      <c r="B452" t="s">
        <v>574</v>
      </c>
      <c r="C452" t="str">
        <f t="shared" si="41"/>
        <v>0500510</v>
      </c>
      <c r="D452" t="s">
        <v>93</v>
      </c>
      <c r="E452" t="s">
        <v>93</v>
      </c>
      <c r="G452" t="s">
        <v>579</v>
      </c>
      <c r="H452">
        <v>16001</v>
      </c>
      <c r="I452" t="s">
        <v>61</v>
      </c>
      <c r="J452" t="s">
        <v>576</v>
      </c>
      <c r="K452" t="s">
        <v>63</v>
      </c>
      <c r="L452">
        <v>10</v>
      </c>
      <c r="N452" t="str">
        <f t="shared" si="42"/>
        <v>0</v>
      </c>
      <c r="O452">
        <v>10</v>
      </c>
      <c r="P452" t="s">
        <v>83</v>
      </c>
      <c r="Q452" t="s">
        <v>65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 t="str">
        <f t="shared" si="43"/>
        <v>0230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73</v>
      </c>
      <c r="AO452" t="s">
        <v>132</v>
      </c>
      <c r="AP452" t="b">
        <v>0</v>
      </c>
      <c r="AQ452" t="b">
        <v>0</v>
      </c>
      <c r="AR452" t="s">
        <v>75</v>
      </c>
      <c r="AS452" t="b">
        <v>0</v>
      </c>
      <c r="AT452" t="s">
        <v>76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122</v>
      </c>
      <c r="B453" t="s">
        <v>574</v>
      </c>
      <c r="C453" t="str">
        <f t="shared" si="41"/>
        <v>0500510</v>
      </c>
      <c r="D453" t="s">
        <v>115</v>
      </c>
      <c r="E453" t="s">
        <v>115</v>
      </c>
      <c r="G453" t="s">
        <v>580</v>
      </c>
      <c r="H453">
        <v>16001</v>
      </c>
      <c r="I453" t="s">
        <v>61</v>
      </c>
      <c r="J453" t="s">
        <v>576</v>
      </c>
      <c r="K453" t="s">
        <v>63</v>
      </c>
      <c r="L453">
        <v>10</v>
      </c>
      <c r="N453" t="str">
        <f t="shared" si="42"/>
        <v>0</v>
      </c>
      <c r="O453">
        <v>10</v>
      </c>
      <c r="P453" t="s">
        <v>64</v>
      </c>
      <c r="Q453" t="s">
        <v>65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 t="str">
        <f t="shared" si="43"/>
        <v>0230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73</v>
      </c>
      <c r="AO453" t="s">
        <v>132</v>
      </c>
      <c r="AP453" t="b">
        <v>0</v>
      </c>
      <c r="AQ453" t="b">
        <v>0</v>
      </c>
      <c r="AR453" t="s">
        <v>75</v>
      </c>
      <c r="AS453" t="b">
        <v>0</v>
      </c>
      <c r="AT453" t="s">
        <v>76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122</v>
      </c>
      <c r="B454" t="s">
        <v>574</v>
      </c>
      <c r="C454" t="str">
        <f t="shared" si="41"/>
        <v>0500510</v>
      </c>
      <c r="D454" t="s">
        <v>115</v>
      </c>
      <c r="E454" t="s">
        <v>115</v>
      </c>
      <c r="G454" t="s">
        <v>581</v>
      </c>
      <c r="H454">
        <v>16001</v>
      </c>
      <c r="I454" t="s">
        <v>61</v>
      </c>
      <c r="J454" t="s">
        <v>576</v>
      </c>
      <c r="K454" t="s">
        <v>63</v>
      </c>
      <c r="L454">
        <v>10</v>
      </c>
      <c r="N454" t="str">
        <f t="shared" si="42"/>
        <v>0</v>
      </c>
      <c r="O454">
        <v>10</v>
      </c>
      <c r="P454" t="s">
        <v>83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 t="str">
        <f t="shared" si="43"/>
        <v>0230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73</v>
      </c>
      <c r="AO454" t="s">
        <v>132</v>
      </c>
      <c r="AP454" t="b">
        <v>0</v>
      </c>
      <c r="AQ454" t="b">
        <v>0</v>
      </c>
      <c r="AR454" t="s">
        <v>75</v>
      </c>
      <c r="AS454" t="b">
        <v>0</v>
      </c>
      <c r="AT454" t="s">
        <v>76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122</v>
      </c>
      <c r="B455" t="s">
        <v>574</v>
      </c>
      <c r="C455" t="str">
        <f t="shared" si="41"/>
        <v>0500510</v>
      </c>
      <c r="D455" t="s">
        <v>88</v>
      </c>
      <c r="E455" t="s">
        <v>88</v>
      </c>
      <c r="G455" t="s">
        <v>582</v>
      </c>
      <c r="H455">
        <v>16001</v>
      </c>
      <c r="I455" t="s">
        <v>61</v>
      </c>
      <c r="J455" t="s">
        <v>583</v>
      </c>
      <c r="K455" t="s">
        <v>63</v>
      </c>
      <c r="L455">
        <v>10</v>
      </c>
      <c r="N455" t="str">
        <f t="shared" si="42"/>
        <v>0</v>
      </c>
      <c r="O455">
        <v>10</v>
      </c>
      <c r="P455" t="s">
        <v>64</v>
      </c>
      <c r="Q455" t="s">
        <v>65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 t="str">
        <f t="shared" si="43"/>
        <v>0230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73</v>
      </c>
      <c r="AO455" t="s">
        <v>132</v>
      </c>
      <c r="AP455" t="b">
        <v>0</v>
      </c>
      <c r="AQ455" t="b">
        <v>0</v>
      </c>
      <c r="AR455" t="s">
        <v>75</v>
      </c>
      <c r="AS455" t="b">
        <v>0</v>
      </c>
      <c r="AT455" t="s">
        <v>76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122</v>
      </c>
      <c r="B456" t="s">
        <v>574</v>
      </c>
      <c r="C456" t="str">
        <f t="shared" si="41"/>
        <v>0500510</v>
      </c>
      <c r="D456" t="s">
        <v>88</v>
      </c>
      <c r="E456" t="s">
        <v>88</v>
      </c>
      <c r="G456" t="s">
        <v>584</v>
      </c>
      <c r="H456">
        <v>16001</v>
      </c>
      <c r="I456" t="s">
        <v>61</v>
      </c>
      <c r="J456" t="s">
        <v>576</v>
      </c>
      <c r="K456" t="s">
        <v>63</v>
      </c>
      <c r="L456">
        <v>10</v>
      </c>
      <c r="N456" t="str">
        <f t="shared" si="42"/>
        <v>0</v>
      </c>
      <c r="O456">
        <v>10</v>
      </c>
      <c r="P456" t="s">
        <v>83</v>
      </c>
      <c r="Q456" t="s">
        <v>65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 t="str">
        <f t="shared" si="43"/>
        <v>0230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73</v>
      </c>
      <c r="AO456" t="s">
        <v>132</v>
      </c>
      <c r="AP456" t="b">
        <v>0</v>
      </c>
      <c r="AQ456" t="b">
        <v>0</v>
      </c>
      <c r="AR456" t="s">
        <v>75</v>
      </c>
      <c r="AS456" t="b">
        <v>0</v>
      </c>
      <c r="AT456" t="s">
        <v>76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122</v>
      </c>
      <c r="B457" t="s">
        <v>574</v>
      </c>
      <c r="C457" t="str">
        <f t="shared" si="41"/>
        <v>0500510</v>
      </c>
      <c r="D457" t="s">
        <v>79</v>
      </c>
      <c r="E457" t="s">
        <v>79</v>
      </c>
      <c r="G457" t="s">
        <v>585</v>
      </c>
      <c r="H457">
        <v>16001</v>
      </c>
      <c r="I457" t="s">
        <v>61</v>
      </c>
      <c r="J457" t="s">
        <v>576</v>
      </c>
      <c r="K457" t="s">
        <v>63</v>
      </c>
      <c r="L457">
        <v>10</v>
      </c>
      <c r="N457" t="str">
        <f t="shared" si="42"/>
        <v>0</v>
      </c>
      <c r="O457">
        <v>10</v>
      </c>
      <c r="P457" t="s">
        <v>64</v>
      </c>
      <c r="Q457" t="s">
        <v>65</v>
      </c>
      <c r="R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 t="str">
        <f t="shared" si="43"/>
        <v>0230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73</v>
      </c>
      <c r="AO457" t="s">
        <v>132</v>
      </c>
      <c r="AP457" t="b">
        <v>0</v>
      </c>
      <c r="AQ457" t="b">
        <v>0</v>
      </c>
      <c r="AR457" t="s">
        <v>75</v>
      </c>
      <c r="AS457" t="b">
        <v>0</v>
      </c>
      <c r="AT457" t="s">
        <v>76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122</v>
      </c>
      <c r="B458" t="s">
        <v>574</v>
      </c>
      <c r="C458" t="str">
        <f t="shared" si="41"/>
        <v>0500510</v>
      </c>
      <c r="D458" t="s">
        <v>79</v>
      </c>
      <c r="E458" t="s">
        <v>79</v>
      </c>
      <c r="G458" t="s">
        <v>586</v>
      </c>
      <c r="H458">
        <v>16001</v>
      </c>
      <c r="I458" t="s">
        <v>61</v>
      </c>
      <c r="J458" t="s">
        <v>576</v>
      </c>
      <c r="K458" t="s">
        <v>63</v>
      </c>
      <c r="L458">
        <v>10</v>
      </c>
      <c r="N458" t="str">
        <f t="shared" si="42"/>
        <v>0</v>
      </c>
      <c r="O458">
        <v>10</v>
      </c>
      <c r="P458" t="s">
        <v>83</v>
      </c>
      <c r="Q458" t="s">
        <v>65</v>
      </c>
      <c r="R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 t="str">
        <f t="shared" si="43"/>
        <v>0230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73</v>
      </c>
      <c r="AO458" t="s">
        <v>132</v>
      </c>
      <c r="AP458" t="b">
        <v>0</v>
      </c>
      <c r="AQ458" t="b">
        <v>0</v>
      </c>
      <c r="AR458" t="s">
        <v>75</v>
      </c>
      <c r="AS458" t="b">
        <v>0</v>
      </c>
      <c r="AT458" t="s">
        <v>76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122</v>
      </c>
      <c r="B459" t="s">
        <v>574</v>
      </c>
      <c r="C459" t="str">
        <f t="shared" si="41"/>
        <v>0500510</v>
      </c>
      <c r="D459" t="s">
        <v>101</v>
      </c>
      <c r="E459" t="s">
        <v>101</v>
      </c>
      <c r="G459" t="s">
        <v>587</v>
      </c>
      <c r="H459">
        <v>16001</v>
      </c>
      <c r="I459" t="s">
        <v>61</v>
      </c>
      <c r="J459" t="s">
        <v>576</v>
      </c>
      <c r="K459" t="s">
        <v>63</v>
      </c>
      <c r="L459">
        <v>10</v>
      </c>
      <c r="N459" t="str">
        <f t="shared" si="42"/>
        <v>0</v>
      </c>
      <c r="O459">
        <v>10</v>
      </c>
      <c r="P459" t="s">
        <v>64</v>
      </c>
      <c r="Q459" t="s">
        <v>65</v>
      </c>
      <c r="R459" t="s">
        <v>65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 t="str">
        <f t="shared" si="43"/>
        <v>0230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73</v>
      </c>
      <c r="AO459" t="s">
        <v>132</v>
      </c>
      <c r="AP459" t="b">
        <v>0</v>
      </c>
      <c r="AQ459" t="b">
        <v>0</v>
      </c>
      <c r="AR459" t="s">
        <v>75</v>
      </c>
      <c r="AS459" t="b">
        <v>0</v>
      </c>
      <c r="AT459" t="s">
        <v>76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122</v>
      </c>
      <c r="B460" t="s">
        <v>574</v>
      </c>
      <c r="C460" t="str">
        <f t="shared" si="41"/>
        <v>0500510</v>
      </c>
      <c r="D460" t="s">
        <v>101</v>
      </c>
      <c r="E460" t="s">
        <v>101</v>
      </c>
      <c r="G460" t="s">
        <v>588</v>
      </c>
      <c r="H460">
        <v>16001</v>
      </c>
      <c r="I460" t="s">
        <v>61</v>
      </c>
      <c r="J460" t="s">
        <v>576</v>
      </c>
      <c r="K460" t="s">
        <v>63</v>
      </c>
      <c r="L460">
        <v>10</v>
      </c>
      <c r="N460" t="str">
        <f t="shared" si="42"/>
        <v>0</v>
      </c>
      <c r="O460">
        <v>10</v>
      </c>
      <c r="P460" t="s">
        <v>83</v>
      </c>
      <c r="Q460" t="s">
        <v>65</v>
      </c>
      <c r="R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 t="str">
        <f t="shared" si="43"/>
        <v>0230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73</v>
      </c>
      <c r="AO460" t="s">
        <v>132</v>
      </c>
      <c r="AP460" t="b">
        <v>0</v>
      </c>
      <c r="AQ460" t="b">
        <v>0</v>
      </c>
      <c r="AR460" t="s">
        <v>75</v>
      </c>
      <c r="AS460" t="b">
        <v>0</v>
      </c>
      <c r="AT460" t="s">
        <v>76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122</v>
      </c>
      <c r="B461" t="s">
        <v>574</v>
      </c>
      <c r="C461" t="str">
        <f t="shared" si="41"/>
        <v>0500510</v>
      </c>
      <c r="D461" t="s">
        <v>151</v>
      </c>
      <c r="E461" t="s">
        <v>151</v>
      </c>
      <c r="G461" t="s">
        <v>589</v>
      </c>
      <c r="H461">
        <v>16001</v>
      </c>
      <c r="I461" t="s">
        <v>61</v>
      </c>
      <c r="J461" t="s">
        <v>576</v>
      </c>
      <c r="K461" t="s">
        <v>63</v>
      </c>
      <c r="L461">
        <v>10</v>
      </c>
      <c r="N461" t="str">
        <f t="shared" si="42"/>
        <v>0</v>
      </c>
      <c r="O461">
        <v>10</v>
      </c>
      <c r="P461" t="s">
        <v>64</v>
      </c>
      <c r="Q461" t="s">
        <v>65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 t="str">
        <f t="shared" si="43"/>
        <v>0230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73</v>
      </c>
      <c r="AO461" t="s">
        <v>132</v>
      </c>
      <c r="AP461" t="b">
        <v>0</v>
      </c>
      <c r="AQ461" t="b">
        <v>0</v>
      </c>
      <c r="AR461" t="s">
        <v>75</v>
      </c>
      <c r="AS461" t="b">
        <v>0</v>
      </c>
      <c r="AT461" t="s">
        <v>76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122</v>
      </c>
      <c r="B462" t="s">
        <v>574</v>
      </c>
      <c r="C462" t="str">
        <f t="shared" si="41"/>
        <v>0500510</v>
      </c>
      <c r="D462" t="s">
        <v>151</v>
      </c>
      <c r="E462" t="s">
        <v>151</v>
      </c>
      <c r="G462" t="s">
        <v>590</v>
      </c>
      <c r="H462">
        <v>16001</v>
      </c>
      <c r="I462" t="s">
        <v>61</v>
      </c>
      <c r="J462" t="s">
        <v>576</v>
      </c>
      <c r="K462" t="s">
        <v>63</v>
      </c>
      <c r="L462">
        <v>10</v>
      </c>
      <c r="N462" t="str">
        <f t="shared" si="42"/>
        <v>0</v>
      </c>
      <c r="O462">
        <v>10</v>
      </c>
      <c r="P462" t="s">
        <v>83</v>
      </c>
      <c r="Q462" t="s">
        <v>65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 t="str">
        <f t="shared" si="43"/>
        <v>0230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73</v>
      </c>
      <c r="AO462" t="s">
        <v>132</v>
      </c>
      <c r="AP462" t="b">
        <v>0</v>
      </c>
      <c r="AQ462" t="b">
        <v>0</v>
      </c>
      <c r="AR462" t="s">
        <v>75</v>
      </c>
      <c r="AS462" t="b">
        <v>0</v>
      </c>
      <c r="AT462" t="s">
        <v>76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122</v>
      </c>
      <c r="B463" t="s">
        <v>573</v>
      </c>
      <c r="C463" t="str">
        <f t="shared" si="41"/>
        <v>0500510</v>
      </c>
      <c r="D463" t="s">
        <v>126</v>
      </c>
      <c r="E463" t="s">
        <v>126</v>
      </c>
      <c r="G463" t="s">
        <v>114</v>
      </c>
      <c r="H463" t="str">
        <f t="shared" ref="H463:H475" si="44">"02212"</f>
        <v>02212</v>
      </c>
      <c r="I463" t="s">
        <v>61</v>
      </c>
      <c r="J463" t="s">
        <v>405</v>
      </c>
      <c r="K463" t="s">
        <v>63</v>
      </c>
      <c r="L463">
        <v>35</v>
      </c>
      <c r="N463" t="str">
        <f t="shared" si="42"/>
        <v>0</v>
      </c>
      <c r="O463">
        <v>35</v>
      </c>
      <c r="P463" t="s">
        <v>83</v>
      </c>
      <c r="Q463" t="s">
        <v>65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 t="str">
        <f t="shared" si="43"/>
        <v>0230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73</v>
      </c>
      <c r="AO463" t="s">
        <v>132</v>
      </c>
      <c r="AP463" t="b">
        <v>0</v>
      </c>
      <c r="AQ463" t="b">
        <v>0</v>
      </c>
      <c r="AR463" t="s">
        <v>75</v>
      </c>
      <c r="AS463" t="b">
        <v>0</v>
      </c>
      <c r="AT463" t="s">
        <v>76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122</v>
      </c>
      <c r="B464" t="s">
        <v>573</v>
      </c>
      <c r="C464" t="str">
        <f t="shared" si="41"/>
        <v>0500510</v>
      </c>
      <c r="D464" t="s">
        <v>93</v>
      </c>
      <c r="E464" t="s">
        <v>93</v>
      </c>
      <c r="G464" t="s">
        <v>281</v>
      </c>
      <c r="H464" t="str">
        <f t="shared" si="44"/>
        <v>02212</v>
      </c>
      <c r="I464" t="s">
        <v>61</v>
      </c>
      <c r="J464" t="s">
        <v>405</v>
      </c>
      <c r="K464" t="s">
        <v>63</v>
      </c>
      <c r="L464">
        <v>35</v>
      </c>
      <c r="N464" t="str">
        <f t="shared" si="42"/>
        <v>0</v>
      </c>
      <c r="O464">
        <v>35</v>
      </c>
      <c r="P464" t="s">
        <v>64</v>
      </c>
      <c r="Q464" t="s">
        <v>65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 t="str">
        <f t="shared" si="43"/>
        <v>0230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73</v>
      </c>
      <c r="AO464" t="s">
        <v>132</v>
      </c>
      <c r="AP464" t="b">
        <v>0</v>
      </c>
      <c r="AQ464" t="b">
        <v>0</v>
      </c>
      <c r="AR464" t="s">
        <v>75</v>
      </c>
      <c r="AS464" t="b">
        <v>0</v>
      </c>
      <c r="AT464" t="s">
        <v>76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122</v>
      </c>
      <c r="B465" t="s">
        <v>573</v>
      </c>
      <c r="C465" t="str">
        <f t="shared" si="41"/>
        <v>0500510</v>
      </c>
      <c r="D465" t="s">
        <v>93</v>
      </c>
      <c r="E465" t="s">
        <v>93</v>
      </c>
      <c r="G465" t="s">
        <v>290</v>
      </c>
      <c r="H465" t="str">
        <f t="shared" si="44"/>
        <v>02212</v>
      </c>
      <c r="I465" t="s">
        <v>61</v>
      </c>
      <c r="J465" t="s">
        <v>405</v>
      </c>
      <c r="K465" t="s">
        <v>63</v>
      </c>
      <c r="L465">
        <v>35</v>
      </c>
      <c r="N465" t="str">
        <f t="shared" si="42"/>
        <v>0</v>
      </c>
      <c r="O465">
        <v>35</v>
      </c>
      <c r="P465" t="s">
        <v>83</v>
      </c>
      <c r="Q465" t="s">
        <v>65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103</v>
      </c>
      <c r="AB465" t="str">
        <f t="shared" si="43"/>
        <v>0230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73</v>
      </c>
      <c r="AO465" t="s">
        <v>132</v>
      </c>
      <c r="AP465" t="b">
        <v>0</v>
      </c>
      <c r="AQ465" t="b">
        <v>0</v>
      </c>
      <c r="AR465" t="s">
        <v>75</v>
      </c>
      <c r="AS465" t="b">
        <v>0</v>
      </c>
      <c r="AT465" t="s">
        <v>76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122</v>
      </c>
      <c r="B466" t="s">
        <v>573</v>
      </c>
      <c r="C466" t="str">
        <f t="shared" si="41"/>
        <v>0500510</v>
      </c>
      <c r="D466" t="s">
        <v>115</v>
      </c>
      <c r="E466" t="s">
        <v>115</v>
      </c>
      <c r="G466" t="s">
        <v>291</v>
      </c>
      <c r="H466" t="str">
        <f t="shared" si="44"/>
        <v>02212</v>
      </c>
      <c r="I466" t="s">
        <v>61</v>
      </c>
      <c r="J466" t="s">
        <v>405</v>
      </c>
      <c r="K466" t="s">
        <v>63</v>
      </c>
      <c r="L466">
        <v>10</v>
      </c>
      <c r="N466" t="str">
        <f t="shared" si="42"/>
        <v>0</v>
      </c>
      <c r="O466">
        <v>10</v>
      </c>
      <c r="P466" t="s">
        <v>64</v>
      </c>
      <c r="Q466" t="s">
        <v>65</v>
      </c>
      <c r="R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103</v>
      </c>
      <c r="AB466" t="str">
        <f t="shared" si="43"/>
        <v>0230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73</v>
      </c>
      <c r="AO466" t="s">
        <v>132</v>
      </c>
      <c r="AP466" t="b">
        <v>0</v>
      </c>
      <c r="AQ466" t="b">
        <v>0</v>
      </c>
      <c r="AR466" t="s">
        <v>75</v>
      </c>
      <c r="AS466" t="b">
        <v>0</v>
      </c>
      <c r="AT466" t="s">
        <v>76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122</v>
      </c>
      <c r="B467" t="s">
        <v>573</v>
      </c>
      <c r="C467" t="str">
        <f t="shared" si="41"/>
        <v>0500510</v>
      </c>
      <c r="D467" t="s">
        <v>115</v>
      </c>
      <c r="E467" t="s">
        <v>115</v>
      </c>
      <c r="G467" t="s">
        <v>116</v>
      </c>
      <c r="H467" t="str">
        <f t="shared" si="44"/>
        <v>02212</v>
      </c>
      <c r="I467" t="s">
        <v>61</v>
      </c>
      <c r="J467" t="s">
        <v>405</v>
      </c>
      <c r="K467" t="s">
        <v>63</v>
      </c>
      <c r="L467">
        <v>10</v>
      </c>
      <c r="N467" t="str">
        <f t="shared" si="42"/>
        <v>0</v>
      </c>
      <c r="O467">
        <v>10</v>
      </c>
      <c r="P467" t="s">
        <v>83</v>
      </c>
      <c r="Q467" t="s">
        <v>65</v>
      </c>
      <c r="R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103</v>
      </c>
      <c r="AB467" t="str">
        <f t="shared" si="43"/>
        <v>0230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73</v>
      </c>
      <c r="AO467" t="s">
        <v>132</v>
      </c>
      <c r="AP467" t="b">
        <v>0</v>
      </c>
      <c r="AQ467" t="b">
        <v>0</v>
      </c>
      <c r="AR467" t="s">
        <v>75</v>
      </c>
      <c r="AS467" t="b">
        <v>0</v>
      </c>
      <c r="AT467" t="s">
        <v>76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122</v>
      </c>
      <c r="B468" t="s">
        <v>573</v>
      </c>
      <c r="C468" t="str">
        <f t="shared" si="41"/>
        <v>0500510</v>
      </c>
      <c r="D468" t="s">
        <v>88</v>
      </c>
      <c r="E468" t="s">
        <v>88</v>
      </c>
      <c r="G468" t="s">
        <v>591</v>
      </c>
      <c r="H468" t="str">
        <f t="shared" si="44"/>
        <v>02212</v>
      </c>
      <c r="I468" t="s">
        <v>61</v>
      </c>
      <c r="J468" t="s">
        <v>405</v>
      </c>
      <c r="K468" t="s">
        <v>63</v>
      </c>
      <c r="L468">
        <v>10</v>
      </c>
      <c r="N468" t="str">
        <f t="shared" si="42"/>
        <v>0</v>
      </c>
      <c r="O468">
        <v>10</v>
      </c>
      <c r="P468" t="s">
        <v>64</v>
      </c>
      <c r="Q468" t="s">
        <v>65</v>
      </c>
      <c r="R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103</v>
      </c>
      <c r="AB468" t="str">
        <f t="shared" si="43"/>
        <v>0230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73</v>
      </c>
      <c r="AO468" t="s">
        <v>132</v>
      </c>
      <c r="AP468" t="b">
        <v>0</v>
      </c>
      <c r="AQ468" t="b">
        <v>0</v>
      </c>
      <c r="AR468" t="s">
        <v>75</v>
      </c>
      <c r="AS468" t="b">
        <v>0</v>
      </c>
      <c r="AT468" t="s">
        <v>76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122</v>
      </c>
      <c r="B469" t="s">
        <v>573</v>
      </c>
      <c r="C469" t="str">
        <f t="shared" si="41"/>
        <v>0500510</v>
      </c>
      <c r="D469" t="s">
        <v>88</v>
      </c>
      <c r="E469" t="s">
        <v>88</v>
      </c>
      <c r="G469" t="s">
        <v>592</v>
      </c>
      <c r="H469" t="str">
        <f t="shared" si="44"/>
        <v>02212</v>
      </c>
      <c r="I469" t="s">
        <v>61</v>
      </c>
      <c r="J469" t="s">
        <v>405</v>
      </c>
      <c r="K469" t="s">
        <v>63</v>
      </c>
      <c r="L469">
        <v>10</v>
      </c>
      <c r="N469" t="str">
        <f t="shared" si="42"/>
        <v>0</v>
      </c>
      <c r="O469">
        <v>10</v>
      </c>
      <c r="P469" t="s">
        <v>83</v>
      </c>
      <c r="Q469" t="s">
        <v>65</v>
      </c>
      <c r="R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103</v>
      </c>
      <c r="AB469" t="str">
        <f t="shared" si="43"/>
        <v>0230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73</v>
      </c>
      <c r="AO469" t="s">
        <v>132</v>
      </c>
      <c r="AP469" t="b">
        <v>0</v>
      </c>
      <c r="AQ469" t="b">
        <v>0</v>
      </c>
      <c r="AR469" t="s">
        <v>75</v>
      </c>
      <c r="AS469" t="b">
        <v>0</v>
      </c>
      <c r="AT469" t="s">
        <v>76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122</v>
      </c>
      <c r="B470" t="s">
        <v>573</v>
      </c>
      <c r="C470" t="str">
        <f t="shared" si="41"/>
        <v>0500510</v>
      </c>
      <c r="D470" t="s">
        <v>79</v>
      </c>
      <c r="E470" t="s">
        <v>79</v>
      </c>
      <c r="G470" t="s">
        <v>593</v>
      </c>
      <c r="H470" t="str">
        <f t="shared" si="44"/>
        <v>02212</v>
      </c>
      <c r="I470" t="s">
        <v>61</v>
      </c>
      <c r="J470" t="s">
        <v>405</v>
      </c>
      <c r="K470" t="s">
        <v>63</v>
      </c>
      <c r="L470">
        <v>10</v>
      </c>
      <c r="N470" t="str">
        <f t="shared" si="42"/>
        <v>0</v>
      </c>
      <c r="O470">
        <v>10</v>
      </c>
      <c r="P470" t="s">
        <v>64</v>
      </c>
      <c r="Q470" t="s">
        <v>65</v>
      </c>
      <c r="R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 t="str">
        <f t="shared" si="43"/>
        <v>0230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73</v>
      </c>
      <c r="AO470" t="s">
        <v>132</v>
      </c>
      <c r="AP470" t="b">
        <v>0</v>
      </c>
      <c r="AQ470" t="b">
        <v>0</v>
      </c>
      <c r="AR470" t="s">
        <v>75</v>
      </c>
      <c r="AS470" t="b">
        <v>0</v>
      </c>
      <c r="AT470" t="s">
        <v>76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122</v>
      </c>
      <c r="B471" t="s">
        <v>573</v>
      </c>
      <c r="C471" t="str">
        <f t="shared" si="41"/>
        <v>0500510</v>
      </c>
      <c r="D471" t="s">
        <v>101</v>
      </c>
      <c r="E471" t="s">
        <v>101</v>
      </c>
      <c r="G471" t="s">
        <v>594</v>
      </c>
      <c r="H471" t="str">
        <f t="shared" si="44"/>
        <v>02212</v>
      </c>
      <c r="I471" t="s">
        <v>61</v>
      </c>
      <c r="J471" t="s">
        <v>405</v>
      </c>
      <c r="K471" t="s">
        <v>63</v>
      </c>
      <c r="L471">
        <v>10</v>
      </c>
      <c r="N471" t="str">
        <f t="shared" si="42"/>
        <v>0</v>
      </c>
      <c r="O471">
        <v>10</v>
      </c>
      <c r="P471" t="s">
        <v>64</v>
      </c>
      <c r="Q471" t="s">
        <v>65</v>
      </c>
      <c r="R471" t="s">
        <v>65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 t="str">
        <f t="shared" si="43"/>
        <v>0230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73</v>
      </c>
      <c r="AO471" t="s">
        <v>132</v>
      </c>
      <c r="AP471" t="b">
        <v>0</v>
      </c>
      <c r="AQ471" t="b">
        <v>0</v>
      </c>
      <c r="AR471" t="s">
        <v>75</v>
      </c>
      <c r="AS471" t="b">
        <v>0</v>
      </c>
      <c r="AT471" t="s">
        <v>76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122</v>
      </c>
      <c r="B472" t="s">
        <v>573</v>
      </c>
      <c r="C472" t="str">
        <f t="shared" si="41"/>
        <v>0500510</v>
      </c>
      <c r="D472" t="s">
        <v>79</v>
      </c>
      <c r="E472" t="s">
        <v>79</v>
      </c>
      <c r="G472" t="s">
        <v>595</v>
      </c>
      <c r="H472" t="str">
        <f t="shared" si="44"/>
        <v>02212</v>
      </c>
      <c r="I472" t="s">
        <v>61</v>
      </c>
      <c r="J472" t="s">
        <v>405</v>
      </c>
      <c r="K472" t="s">
        <v>63</v>
      </c>
      <c r="L472">
        <v>12</v>
      </c>
      <c r="N472" t="str">
        <f t="shared" si="42"/>
        <v>0</v>
      </c>
      <c r="O472">
        <v>12</v>
      </c>
      <c r="P472" t="s">
        <v>83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 t="str">
        <f t="shared" si="43"/>
        <v>0230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73</v>
      </c>
      <c r="AO472" t="s">
        <v>132</v>
      </c>
      <c r="AP472" t="b">
        <v>0</v>
      </c>
      <c r="AQ472" t="b">
        <v>0</v>
      </c>
      <c r="AR472" t="s">
        <v>75</v>
      </c>
      <c r="AS472" t="b">
        <v>0</v>
      </c>
      <c r="AT472" t="s">
        <v>76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122</v>
      </c>
      <c r="B473" t="s">
        <v>573</v>
      </c>
      <c r="C473" t="str">
        <f t="shared" si="41"/>
        <v>0500510</v>
      </c>
      <c r="D473" t="s">
        <v>101</v>
      </c>
      <c r="E473" t="s">
        <v>101</v>
      </c>
      <c r="G473" t="s">
        <v>596</v>
      </c>
      <c r="H473" t="str">
        <f t="shared" si="44"/>
        <v>02212</v>
      </c>
      <c r="I473" t="s">
        <v>61</v>
      </c>
      <c r="J473" t="s">
        <v>405</v>
      </c>
      <c r="K473" t="s">
        <v>63</v>
      </c>
      <c r="L473">
        <v>10</v>
      </c>
      <c r="N473" t="str">
        <f t="shared" si="42"/>
        <v>0</v>
      </c>
      <c r="O473">
        <v>10</v>
      </c>
      <c r="P473" t="s">
        <v>83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 t="str">
        <f t="shared" si="43"/>
        <v>0230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73</v>
      </c>
      <c r="AO473" t="s">
        <v>132</v>
      </c>
      <c r="AP473" t="b">
        <v>0</v>
      </c>
      <c r="AQ473" t="b">
        <v>0</v>
      </c>
      <c r="AR473" t="s">
        <v>75</v>
      </c>
      <c r="AS473" t="b">
        <v>0</v>
      </c>
      <c r="AT473" t="s">
        <v>76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122</v>
      </c>
      <c r="B474" t="s">
        <v>573</v>
      </c>
      <c r="C474" t="str">
        <f t="shared" si="41"/>
        <v>0500510</v>
      </c>
      <c r="D474" t="s">
        <v>151</v>
      </c>
      <c r="E474" t="s">
        <v>151</v>
      </c>
      <c r="G474" t="s">
        <v>597</v>
      </c>
      <c r="H474" t="str">
        <f t="shared" si="44"/>
        <v>02212</v>
      </c>
      <c r="I474" t="s">
        <v>61</v>
      </c>
      <c r="J474" t="s">
        <v>405</v>
      </c>
      <c r="K474" t="s">
        <v>63</v>
      </c>
      <c r="L474">
        <v>10</v>
      </c>
      <c r="N474" t="str">
        <f t="shared" si="42"/>
        <v>0</v>
      </c>
      <c r="O474">
        <v>10</v>
      </c>
      <c r="P474" t="s">
        <v>64</v>
      </c>
      <c r="Q474" t="s">
        <v>65</v>
      </c>
      <c r="R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 t="str">
        <f t="shared" si="43"/>
        <v>0230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73</v>
      </c>
      <c r="AO474" t="s">
        <v>132</v>
      </c>
      <c r="AP474" t="b">
        <v>0</v>
      </c>
      <c r="AQ474" t="b">
        <v>0</v>
      </c>
      <c r="AR474" t="s">
        <v>75</v>
      </c>
      <c r="AS474" t="b">
        <v>0</v>
      </c>
      <c r="AT474" t="s">
        <v>76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122</v>
      </c>
      <c r="B475" t="s">
        <v>573</v>
      </c>
      <c r="C475" t="str">
        <f t="shared" si="41"/>
        <v>0500510</v>
      </c>
      <c r="D475" t="s">
        <v>151</v>
      </c>
      <c r="E475" t="s">
        <v>151</v>
      </c>
      <c r="G475" t="s">
        <v>598</v>
      </c>
      <c r="H475" t="str">
        <f t="shared" si="44"/>
        <v>02212</v>
      </c>
      <c r="I475" t="s">
        <v>61</v>
      </c>
      <c r="J475" t="s">
        <v>405</v>
      </c>
      <c r="K475" t="s">
        <v>63</v>
      </c>
      <c r="L475">
        <v>10</v>
      </c>
      <c r="N475" t="str">
        <f t="shared" si="42"/>
        <v>0</v>
      </c>
      <c r="O475">
        <v>10</v>
      </c>
      <c r="P475" t="s">
        <v>83</v>
      </c>
      <c r="Q475" t="s">
        <v>65</v>
      </c>
      <c r="R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 t="str">
        <f t="shared" si="43"/>
        <v>0230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73</v>
      </c>
      <c r="AO475" t="s">
        <v>132</v>
      </c>
      <c r="AP475" t="b">
        <v>0</v>
      </c>
      <c r="AQ475" t="b">
        <v>0</v>
      </c>
      <c r="AR475" t="s">
        <v>75</v>
      </c>
      <c r="AS475" t="b">
        <v>0</v>
      </c>
      <c r="AT475" t="s">
        <v>76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480</v>
      </c>
      <c r="B476" t="s">
        <v>599</v>
      </c>
      <c r="C476">
        <v>8845140</v>
      </c>
      <c r="D476" t="s">
        <v>115</v>
      </c>
      <c r="E476" t="s">
        <v>115</v>
      </c>
      <c r="F476" t="s">
        <v>489</v>
      </c>
      <c r="G476" t="s">
        <v>160</v>
      </c>
      <c r="H476">
        <v>18801</v>
      </c>
      <c r="I476" t="s">
        <v>61</v>
      </c>
      <c r="J476" t="s">
        <v>490</v>
      </c>
      <c r="K476" t="s">
        <v>63</v>
      </c>
      <c r="L476">
        <v>20</v>
      </c>
      <c r="N476" t="str">
        <f t="shared" si="42"/>
        <v>0</v>
      </c>
      <c r="O476">
        <v>20</v>
      </c>
      <c r="P476" t="s">
        <v>99</v>
      </c>
      <c r="Q476" t="s">
        <v>65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300</v>
      </c>
      <c r="AB476" t="str">
        <f t="shared" si="43"/>
        <v>0230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73</v>
      </c>
      <c r="AO476" t="s">
        <v>132</v>
      </c>
      <c r="AP476" t="b">
        <v>0</v>
      </c>
      <c r="AQ476" t="b">
        <v>0</v>
      </c>
      <c r="AR476" t="s">
        <v>75</v>
      </c>
      <c r="AS476" t="b">
        <v>0</v>
      </c>
      <c r="AT476" t="s">
        <v>76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C476">
        <v>8845100</v>
      </c>
      <c r="BD476" t="s">
        <v>61</v>
      </c>
    </row>
    <row r="477" spans="1:56" x14ac:dyDescent="0.25">
      <c r="A477" t="s">
        <v>309</v>
      </c>
      <c r="B477" t="s">
        <v>600</v>
      </c>
      <c r="C477" t="str">
        <f>"0101310"</f>
        <v>0101310</v>
      </c>
      <c r="D477" t="s">
        <v>101</v>
      </c>
      <c r="E477" t="s">
        <v>101</v>
      </c>
      <c r="F477" t="s">
        <v>311</v>
      </c>
      <c r="G477" t="s">
        <v>109</v>
      </c>
      <c r="H477">
        <v>17706</v>
      </c>
      <c r="I477" t="s">
        <v>61</v>
      </c>
      <c r="J477" t="s">
        <v>312</v>
      </c>
      <c r="K477" t="s">
        <v>63</v>
      </c>
      <c r="L477">
        <v>39</v>
      </c>
      <c r="N477" t="str">
        <f t="shared" si="42"/>
        <v>0</v>
      </c>
      <c r="O477">
        <v>39</v>
      </c>
      <c r="P477" t="s">
        <v>99</v>
      </c>
      <c r="Q477" t="s">
        <v>65</v>
      </c>
      <c r="R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 t="str">
        <f t="shared" si="43"/>
        <v>0230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73</v>
      </c>
      <c r="AO477" t="s">
        <v>74</v>
      </c>
      <c r="AP477" t="b">
        <v>0</v>
      </c>
      <c r="AQ477" t="b">
        <v>0</v>
      </c>
      <c r="AR477" t="s">
        <v>75</v>
      </c>
      <c r="AS477" t="b">
        <v>0</v>
      </c>
      <c r="AT477" t="s">
        <v>76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309</v>
      </c>
      <c r="B478" t="s">
        <v>601</v>
      </c>
      <c r="C478">
        <v>1302370</v>
      </c>
      <c r="D478" t="s">
        <v>93</v>
      </c>
      <c r="E478" t="s">
        <v>93</v>
      </c>
      <c r="G478" t="s">
        <v>109</v>
      </c>
      <c r="H478">
        <v>24100</v>
      </c>
      <c r="I478" t="s">
        <v>61</v>
      </c>
      <c r="J478" t="s">
        <v>316</v>
      </c>
      <c r="K478" t="s">
        <v>63</v>
      </c>
      <c r="L478">
        <v>10</v>
      </c>
      <c r="N478" t="str">
        <f t="shared" si="42"/>
        <v>0</v>
      </c>
      <c r="O478">
        <v>10</v>
      </c>
      <c r="P478" t="s">
        <v>99</v>
      </c>
      <c r="Q478" t="s">
        <v>65</v>
      </c>
      <c r="R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 t="str">
        <f t="shared" si="43"/>
        <v>0230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73</v>
      </c>
      <c r="AO478" t="s">
        <v>100</v>
      </c>
      <c r="AP478" t="b">
        <v>0</v>
      </c>
      <c r="AQ478" t="b">
        <v>0</v>
      </c>
      <c r="AR478" t="s">
        <v>75</v>
      </c>
      <c r="AS478" t="b">
        <v>0</v>
      </c>
      <c r="AT478" t="s">
        <v>76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309</v>
      </c>
      <c r="B479" t="s">
        <v>602</v>
      </c>
      <c r="C479">
        <v>1300330</v>
      </c>
      <c r="D479" t="s">
        <v>101</v>
      </c>
      <c r="E479" t="s">
        <v>101</v>
      </c>
      <c r="G479" t="s">
        <v>109</v>
      </c>
      <c r="H479">
        <v>24100</v>
      </c>
      <c r="I479" t="s">
        <v>61</v>
      </c>
      <c r="J479" t="s">
        <v>316</v>
      </c>
      <c r="K479" t="s">
        <v>63</v>
      </c>
      <c r="L479">
        <v>35</v>
      </c>
      <c r="N479" t="str">
        <f t="shared" si="42"/>
        <v>0</v>
      </c>
      <c r="O479">
        <v>35</v>
      </c>
      <c r="P479" t="s">
        <v>99</v>
      </c>
      <c r="Q479" t="s">
        <v>84</v>
      </c>
      <c r="R479" t="s">
        <v>84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 t="str">
        <f t="shared" si="43"/>
        <v>0230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73</v>
      </c>
      <c r="AO479" t="s">
        <v>100</v>
      </c>
      <c r="AP479" t="b">
        <v>0</v>
      </c>
      <c r="AQ479" t="b">
        <v>0</v>
      </c>
      <c r="AR479" t="s">
        <v>75</v>
      </c>
      <c r="AS479" t="b">
        <v>0</v>
      </c>
      <c r="AT479" t="s">
        <v>76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309</v>
      </c>
      <c r="B480" t="s">
        <v>603</v>
      </c>
      <c r="C480">
        <v>1304300</v>
      </c>
      <c r="D480" t="s">
        <v>151</v>
      </c>
      <c r="E480" t="s">
        <v>151</v>
      </c>
      <c r="F480" t="s">
        <v>395</v>
      </c>
      <c r="G480" t="s">
        <v>110</v>
      </c>
      <c r="H480" t="str">
        <f>"09002"</f>
        <v>09002</v>
      </c>
      <c r="I480" t="s">
        <v>61</v>
      </c>
      <c r="J480" t="s">
        <v>396</v>
      </c>
      <c r="K480" t="s">
        <v>63</v>
      </c>
      <c r="L480">
        <v>35</v>
      </c>
      <c r="N480">
        <v>1</v>
      </c>
      <c r="O480">
        <v>34</v>
      </c>
      <c r="P480" t="s">
        <v>99</v>
      </c>
      <c r="Q480" t="s">
        <v>65</v>
      </c>
      <c r="R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 t="str">
        <f t="shared" si="43"/>
        <v>0230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73</v>
      </c>
      <c r="AO480" t="s">
        <v>74</v>
      </c>
      <c r="AP480" t="b">
        <v>0</v>
      </c>
      <c r="AQ480" t="b">
        <v>0</v>
      </c>
      <c r="AR480" t="s">
        <v>75</v>
      </c>
      <c r="AS480" t="b">
        <v>0</v>
      </c>
      <c r="AT480" t="s">
        <v>76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443</v>
      </c>
      <c r="B481" t="s">
        <v>604</v>
      </c>
      <c r="C481">
        <v>8600580</v>
      </c>
      <c r="D481" t="s">
        <v>126</v>
      </c>
      <c r="E481" t="s">
        <v>126</v>
      </c>
      <c r="F481" t="s">
        <v>605</v>
      </c>
      <c r="G481" t="s">
        <v>109</v>
      </c>
      <c r="H481">
        <v>17703</v>
      </c>
      <c r="I481" t="s">
        <v>61</v>
      </c>
      <c r="J481" t="s">
        <v>606</v>
      </c>
      <c r="K481" t="s">
        <v>63</v>
      </c>
      <c r="L481">
        <v>29</v>
      </c>
      <c r="N481" t="str">
        <f t="shared" ref="N481:N502" si="45">"0"</f>
        <v>0</v>
      </c>
      <c r="O481">
        <v>29</v>
      </c>
      <c r="P481" t="s">
        <v>99</v>
      </c>
      <c r="Q481" t="s">
        <v>65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300</v>
      </c>
      <c r="AB481" t="str">
        <f t="shared" si="43"/>
        <v>0230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61</v>
      </c>
      <c r="AK481" t="s">
        <v>61</v>
      </c>
      <c r="AL481" t="s">
        <v>61</v>
      </c>
      <c r="AM481" t="s">
        <v>61</v>
      </c>
      <c r="AN481" t="s">
        <v>73</v>
      </c>
      <c r="AO481" t="s">
        <v>132</v>
      </c>
      <c r="AP481" t="b">
        <v>0</v>
      </c>
      <c r="AQ481" t="b">
        <v>0</v>
      </c>
      <c r="AR481" t="s">
        <v>75</v>
      </c>
      <c r="AS481" t="b">
        <v>0</v>
      </c>
      <c r="AT481" t="s">
        <v>76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C481">
        <v>8600080</v>
      </c>
      <c r="BD481" t="s">
        <v>61</v>
      </c>
    </row>
    <row r="482" spans="1:56" x14ac:dyDescent="0.25">
      <c r="A482" t="s">
        <v>443</v>
      </c>
      <c r="B482" t="s">
        <v>604</v>
      </c>
      <c r="C482">
        <v>8600580</v>
      </c>
      <c r="D482" t="s">
        <v>93</v>
      </c>
      <c r="E482" t="s">
        <v>93</v>
      </c>
      <c r="F482" t="s">
        <v>605</v>
      </c>
      <c r="G482" t="s">
        <v>110</v>
      </c>
      <c r="H482">
        <v>17703</v>
      </c>
      <c r="I482" t="s">
        <v>61</v>
      </c>
      <c r="J482" t="s">
        <v>606</v>
      </c>
      <c r="K482" t="s">
        <v>63</v>
      </c>
      <c r="L482">
        <v>29</v>
      </c>
      <c r="N482" t="str">
        <f t="shared" si="45"/>
        <v>0</v>
      </c>
      <c r="O482">
        <v>29</v>
      </c>
      <c r="P482" t="s">
        <v>99</v>
      </c>
      <c r="Q482" t="s">
        <v>65</v>
      </c>
      <c r="R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300</v>
      </c>
      <c r="AB482" t="str">
        <f t="shared" si="43"/>
        <v>0230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73</v>
      </c>
      <c r="AO482" t="s">
        <v>132</v>
      </c>
      <c r="AP482" t="b">
        <v>0</v>
      </c>
      <c r="AQ482" t="b">
        <v>0</v>
      </c>
      <c r="AR482" t="s">
        <v>75</v>
      </c>
      <c r="AS482" t="b">
        <v>0</v>
      </c>
      <c r="AT482" t="s">
        <v>76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C482">
        <v>8600080</v>
      </c>
      <c r="BD482" t="s">
        <v>61</v>
      </c>
    </row>
    <row r="483" spans="1:56" x14ac:dyDescent="0.25">
      <c r="A483" t="s">
        <v>443</v>
      </c>
      <c r="B483" t="s">
        <v>604</v>
      </c>
      <c r="C483">
        <v>8600580</v>
      </c>
      <c r="D483" t="s">
        <v>88</v>
      </c>
      <c r="E483" t="s">
        <v>88</v>
      </c>
      <c r="F483" t="s">
        <v>605</v>
      </c>
      <c r="G483" t="s">
        <v>170</v>
      </c>
      <c r="H483">
        <v>17703</v>
      </c>
      <c r="I483" t="s">
        <v>61</v>
      </c>
      <c r="J483" t="s">
        <v>606</v>
      </c>
      <c r="K483" t="s">
        <v>63</v>
      </c>
      <c r="L483">
        <v>29</v>
      </c>
      <c r="M483" t="str">
        <f>"0"</f>
        <v>0</v>
      </c>
      <c r="N483" t="str">
        <f t="shared" si="45"/>
        <v>0</v>
      </c>
      <c r="O483">
        <v>29</v>
      </c>
      <c r="P483" t="s">
        <v>99</v>
      </c>
      <c r="Q483" t="s">
        <v>65</v>
      </c>
      <c r="R483" t="s">
        <v>65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300</v>
      </c>
      <c r="AB483" t="str">
        <f t="shared" si="43"/>
        <v>0230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73</v>
      </c>
      <c r="AO483" t="s">
        <v>132</v>
      </c>
      <c r="AP483" t="b">
        <v>0</v>
      </c>
      <c r="AQ483" t="b">
        <v>0</v>
      </c>
      <c r="AR483" t="s">
        <v>75</v>
      </c>
      <c r="AS483" t="b">
        <v>0</v>
      </c>
      <c r="AT483" t="s">
        <v>76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C483">
        <v>8600080</v>
      </c>
      <c r="BD483" t="s">
        <v>61</v>
      </c>
    </row>
    <row r="484" spans="1:56" x14ac:dyDescent="0.25">
      <c r="A484" t="s">
        <v>309</v>
      </c>
      <c r="B484" t="s">
        <v>607</v>
      </c>
      <c r="C484">
        <v>1303440</v>
      </c>
      <c r="D484" t="s">
        <v>115</v>
      </c>
      <c r="E484" t="s">
        <v>115</v>
      </c>
      <c r="F484" t="s">
        <v>321</v>
      </c>
      <c r="G484" t="s">
        <v>109</v>
      </c>
      <c r="H484">
        <v>25110</v>
      </c>
      <c r="I484" t="s">
        <v>61</v>
      </c>
      <c r="J484" t="s">
        <v>322</v>
      </c>
      <c r="K484" t="s">
        <v>63</v>
      </c>
      <c r="L484">
        <v>40</v>
      </c>
      <c r="N484" t="str">
        <f t="shared" si="45"/>
        <v>0</v>
      </c>
      <c r="O484">
        <v>40</v>
      </c>
      <c r="P484" t="s">
        <v>99</v>
      </c>
      <c r="Q484" t="s">
        <v>65</v>
      </c>
      <c r="R484" t="s">
        <v>65</v>
      </c>
      <c r="S484" t="s">
        <v>66</v>
      </c>
      <c r="T484" t="s">
        <v>67</v>
      </c>
      <c r="U484" t="s">
        <v>68</v>
      </c>
      <c r="V484" t="s">
        <v>68</v>
      </c>
      <c r="X484" t="b">
        <v>1</v>
      </c>
      <c r="Y484" t="b">
        <v>1</v>
      </c>
      <c r="Z484" t="b">
        <v>1</v>
      </c>
      <c r="AA484">
        <v>103</v>
      </c>
      <c r="AB484" t="str">
        <f t="shared" si="43"/>
        <v>0230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73</v>
      </c>
      <c r="AO484" t="s">
        <v>74</v>
      </c>
      <c r="AP484" t="b">
        <v>0</v>
      </c>
      <c r="AQ484" t="b">
        <v>0</v>
      </c>
      <c r="AR484" t="s">
        <v>75</v>
      </c>
      <c r="AS484" t="b">
        <v>0</v>
      </c>
      <c r="AT484" t="s">
        <v>76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309</v>
      </c>
      <c r="B485" t="s">
        <v>608</v>
      </c>
      <c r="C485">
        <v>1303450</v>
      </c>
      <c r="D485" t="s">
        <v>115</v>
      </c>
      <c r="E485" t="s">
        <v>115</v>
      </c>
      <c r="F485" t="s">
        <v>321</v>
      </c>
      <c r="G485" t="s">
        <v>109</v>
      </c>
      <c r="H485">
        <v>25110</v>
      </c>
      <c r="I485" t="s">
        <v>61</v>
      </c>
      <c r="J485" t="s">
        <v>322</v>
      </c>
      <c r="K485" t="s">
        <v>63</v>
      </c>
      <c r="L485">
        <v>15</v>
      </c>
      <c r="N485" t="str">
        <f t="shared" si="45"/>
        <v>0</v>
      </c>
      <c r="O485">
        <v>15</v>
      </c>
      <c r="P485" t="s">
        <v>99</v>
      </c>
      <c r="Q485" t="s">
        <v>65</v>
      </c>
      <c r="R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A485">
        <v>103</v>
      </c>
      <c r="AB485" t="str">
        <f t="shared" si="43"/>
        <v>0230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73</v>
      </c>
      <c r="AO485" t="s">
        <v>74</v>
      </c>
      <c r="AP485" t="b">
        <v>0</v>
      </c>
      <c r="AQ485" t="b">
        <v>0</v>
      </c>
      <c r="AR485" t="s">
        <v>75</v>
      </c>
      <c r="AS485" t="b">
        <v>0</v>
      </c>
      <c r="AT485" t="s">
        <v>76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309</v>
      </c>
      <c r="B486" t="s">
        <v>609</v>
      </c>
      <c r="C486">
        <v>1303460</v>
      </c>
      <c r="D486" t="s">
        <v>115</v>
      </c>
      <c r="E486" t="s">
        <v>115</v>
      </c>
      <c r="F486" t="s">
        <v>321</v>
      </c>
      <c r="G486" t="s">
        <v>109</v>
      </c>
      <c r="H486">
        <v>25110</v>
      </c>
      <c r="I486" t="s">
        <v>61</v>
      </c>
      <c r="J486" t="s">
        <v>322</v>
      </c>
      <c r="K486" t="s">
        <v>63</v>
      </c>
      <c r="L486">
        <v>15</v>
      </c>
      <c r="N486" t="str">
        <f t="shared" si="45"/>
        <v>0</v>
      </c>
      <c r="O486">
        <v>15</v>
      </c>
      <c r="P486" t="s">
        <v>99</v>
      </c>
      <c r="Q486" t="s">
        <v>65</v>
      </c>
      <c r="R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A486">
        <v>103</v>
      </c>
      <c r="AB486" t="str">
        <f t="shared" si="43"/>
        <v>0230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73</v>
      </c>
      <c r="AO486" t="s">
        <v>74</v>
      </c>
      <c r="AP486" t="b">
        <v>0</v>
      </c>
      <c r="AQ486" t="b">
        <v>0</v>
      </c>
      <c r="AR486" t="s">
        <v>75</v>
      </c>
      <c r="AS486" t="b">
        <v>0</v>
      </c>
      <c r="AT486" t="s">
        <v>76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309</v>
      </c>
      <c r="B487" t="s">
        <v>610</v>
      </c>
      <c r="C487">
        <v>1303470</v>
      </c>
      <c r="D487" t="s">
        <v>115</v>
      </c>
      <c r="E487" t="s">
        <v>115</v>
      </c>
      <c r="F487" t="s">
        <v>321</v>
      </c>
      <c r="G487" t="s">
        <v>109</v>
      </c>
      <c r="H487">
        <v>25110</v>
      </c>
      <c r="I487" t="s">
        <v>61</v>
      </c>
      <c r="J487" t="s">
        <v>322</v>
      </c>
      <c r="K487" t="s">
        <v>63</v>
      </c>
      <c r="L487">
        <v>15</v>
      </c>
      <c r="N487" t="str">
        <f t="shared" si="45"/>
        <v>0</v>
      </c>
      <c r="O487">
        <v>15</v>
      </c>
      <c r="P487" t="s">
        <v>99</v>
      </c>
      <c r="Q487" t="s">
        <v>84</v>
      </c>
      <c r="R487" t="s">
        <v>84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103</v>
      </c>
      <c r="AB487" t="str">
        <f t="shared" si="43"/>
        <v>0230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1</v>
      </c>
      <c r="AJ487" t="s">
        <v>87</v>
      </c>
      <c r="AK487" t="s">
        <v>61</v>
      </c>
      <c r="AL487" t="s">
        <v>61</v>
      </c>
      <c r="AM487" t="s">
        <v>61</v>
      </c>
      <c r="AN487" t="s">
        <v>73</v>
      </c>
      <c r="AO487" t="s">
        <v>74</v>
      </c>
      <c r="AP487" t="b">
        <v>0</v>
      </c>
      <c r="AQ487" t="b">
        <v>0</v>
      </c>
      <c r="AR487" t="s">
        <v>75</v>
      </c>
      <c r="AS487" t="b">
        <v>0</v>
      </c>
      <c r="AT487" t="s">
        <v>76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443</v>
      </c>
      <c r="B488" t="s">
        <v>611</v>
      </c>
      <c r="C488">
        <v>2003371</v>
      </c>
      <c r="D488" t="s">
        <v>93</v>
      </c>
      <c r="E488" t="s">
        <v>93</v>
      </c>
      <c r="F488" t="s">
        <v>462</v>
      </c>
      <c r="G488" t="s">
        <v>273</v>
      </c>
      <c r="H488">
        <v>13008</v>
      </c>
      <c r="I488" t="s">
        <v>61</v>
      </c>
      <c r="J488" t="s">
        <v>463</v>
      </c>
      <c r="K488" t="s">
        <v>63</v>
      </c>
      <c r="L488">
        <v>35</v>
      </c>
      <c r="N488" t="str">
        <f t="shared" si="45"/>
        <v>0</v>
      </c>
      <c r="O488">
        <v>35</v>
      </c>
      <c r="P488" t="s">
        <v>99</v>
      </c>
      <c r="Q488" t="s">
        <v>84</v>
      </c>
      <c r="R488" t="s">
        <v>84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 t="str">
        <f t="shared" si="43"/>
        <v>0230</v>
      </c>
      <c r="AC488" t="s">
        <v>69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73</v>
      </c>
      <c r="AO488" t="s">
        <v>74</v>
      </c>
      <c r="AP488" t="b">
        <v>0</v>
      </c>
      <c r="AQ488" t="b">
        <v>0</v>
      </c>
      <c r="AR488" t="s">
        <v>75</v>
      </c>
      <c r="AS488" t="b">
        <v>0</v>
      </c>
      <c r="AT488" t="s">
        <v>76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271</v>
      </c>
      <c r="B489" t="s">
        <v>612</v>
      </c>
      <c r="C489">
        <v>1005370</v>
      </c>
      <c r="D489" t="s">
        <v>79</v>
      </c>
      <c r="E489" t="s">
        <v>79</v>
      </c>
      <c r="F489" t="s">
        <v>305</v>
      </c>
      <c r="G489" t="s">
        <v>110</v>
      </c>
      <c r="H489">
        <v>14008</v>
      </c>
      <c r="I489" t="s">
        <v>61</v>
      </c>
      <c r="J489" t="s">
        <v>306</v>
      </c>
      <c r="K489" t="s">
        <v>63</v>
      </c>
      <c r="L489">
        <v>35</v>
      </c>
      <c r="N489" t="str">
        <f t="shared" si="45"/>
        <v>0</v>
      </c>
      <c r="O489">
        <v>35</v>
      </c>
      <c r="P489" t="s">
        <v>99</v>
      </c>
      <c r="Q489" t="s">
        <v>84</v>
      </c>
      <c r="R489" t="s">
        <v>84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 t="str">
        <f t="shared" si="43"/>
        <v>0230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73</v>
      </c>
      <c r="AO489" t="s">
        <v>74</v>
      </c>
      <c r="AP489" t="b">
        <v>0</v>
      </c>
      <c r="AQ489" t="b">
        <v>0</v>
      </c>
      <c r="AR489" t="s">
        <v>75</v>
      </c>
      <c r="AS489" t="b">
        <v>0</v>
      </c>
      <c r="AT489" t="s">
        <v>76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122</v>
      </c>
      <c r="B490" t="s">
        <v>613</v>
      </c>
      <c r="C490">
        <v>2107360</v>
      </c>
      <c r="D490" t="s">
        <v>151</v>
      </c>
      <c r="E490" t="s">
        <v>151</v>
      </c>
      <c r="F490" t="s">
        <v>203</v>
      </c>
      <c r="G490" t="s">
        <v>273</v>
      </c>
      <c r="H490">
        <v>10004</v>
      </c>
      <c r="I490" t="s">
        <v>61</v>
      </c>
      <c r="J490" t="s">
        <v>204</v>
      </c>
      <c r="K490" t="s">
        <v>63</v>
      </c>
      <c r="L490">
        <v>38</v>
      </c>
      <c r="N490" t="str">
        <f t="shared" si="45"/>
        <v>0</v>
      </c>
      <c r="O490">
        <v>38</v>
      </c>
      <c r="P490" t="s">
        <v>99</v>
      </c>
      <c r="Q490" t="s">
        <v>84</v>
      </c>
      <c r="R490" t="s">
        <v>84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 t="str">
        <f t="shared" si="43"/>
        <v>0230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73</v>
      </c>
      <c r="AO490" t="s">
        <v>132</v>
      </c>
      <c r="AP490" t="b">
        <v>0</v>
      </c>
      <c r="AQ490" t="b">
        <v>0</v>
      </c>
      <c r="AR490" t="s">
        <v>75</v>
      </c>
      <c r="AS490" t="b">
        <v>0</v>
      </c>
      <c r="AT490" t="s">
        <v>76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117</v>
      </c>
      <c r="B491" t="s">
        <v>614</v>
      </c>
      <c r="C491">
        <v>2102321</v>
      </c>
      <c r="D491" t="s">
        <v>126</v>
      </c>
      <c r="E491" t="s">
        <v>126</v>
      </c>
      <c r="F491" t="s">
        <v>119</v>
      </c>
      <c r="G491" t="s">
        <v>273</v>
      </c>
      <c r="H491">
        <v>10006</v>
      </c>
      <c r="I491" t="s">
        <v>61</v>
      </c>
      <c r="J491" t="s">
        <v>121</v>
      </c>
      <c r="K491" t="s">
        <v>63</v>
      </c>
      <c r="L491">
        <v>35</v>
      </c>
      <c r="N491" t="str">
        <f t="shared" si="45"/>
        <v>0</v>
      </c>
      <c r="O491">
        <v>35</v>
      </c>
      <c r="P491" t="s">
        <v>99</v>
      </c>
      <c r="Q491" t="s">
        <v>84</v>
      </c>
      <c r="R491" t="s">
        <v>84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 t="str">
        <f t="shared" si="43"/>
        <v>0230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73</v>
      </c>
      <c r="AO491" t="s">
        <v>74</v>
      </c>
      <c r="AP491" t="b">
        <v>0</v>
      </c>
      <c r="AQ491" t="b">
        <v>0</v>
      </c>
      <c r="AR491" t="s">
        <v>75</v>
      </c>
      <c r="AS491" t="b">
        <v>0</v>
      </c>
      <c r="AT491" t="s">
        <v>76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271</v>
      </c>
      <c r="B492" t="s">
        <v>615</v>
      </c>
      <c r="C492">
        <v>1001550</v>
      </c>
      <c r="D492" t="s">
        <v>115</v>
      </c>
      <c r="E492" t="s">
        <v>115</v>
      </c>
      <c r="F492" t="s">
        <v>152</v>
      </c>
      <c r="G492" t="s">
        <v>109</v>
      </c>
      <c r="I492" t="s">
        <v>61</v>
      </c>
      <c r="J492" t="s">
        <v>154</v>
      </c>
      <c r="K492" t="s">
        <v>63</v>
      </c>
      <c r="L492">
        <v>35</v>
      </c>
      <c r="N492" t="str">
        <f t="shared" si="45"/>
        <v>0</v>
      </c>
      <c r="O492">
        <v>35</v>
      </c>
      <c r="P492" t="s">
        <v>99</v>
      </c>
      <c r="Q492" t="s">
        <v>84</v>
      </c>
      <c r="R492" t="s">
        <v>84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 t="str">
        <f t="shared" si="43"/>
        <v>0230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73</v>
      </c>
      <c r="AO492" t="s">
        <v>74</v>
      </c>
      <c r="AP492" t="b">
        <v>0</v>
      </c>
      <c r="AQ492" t="b">
        <v>0</v>
      </c>
      <c r="AR492" t="s">
        <v>75</v>
      </c>
      <c r="AS492" t="b">
        <v>0</v>
      </c>
      <c r="AT492" t="s">
        <v>76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443</v>
      </c>
      <c r="B493" t="s">
        <v>616</v>
      </c>
      <c r="C493">
        <v>2001381</v>
      </c>
      <c r="D493" t="s">
        <v>115</v>
      </c>
      <c r="E493" t="s">
        <v>115</v>
      </c>
      <c r="F493" t="s">
        <v>468</v>
      </c>
      <c r="G493" t="s">
        <v>114</v>
      </c>
      <c r="H493">
        <v>13011</v>
      </c>
      <c r="I493" t="s">
        <v>61</v>
      </c>
      <c r="J493" t="s">
        <v>469</v>
      </c>
      <c r="K493" t="s">
        <v>63</v>
      </c>
      <c r="L493">
        <v>35</v>
      </c>
      <c r="N493" t="str">
        <f t="shared" si="45"/>
        <v>0</v>
      </c>
      <c r="O493">
        <v>35</v>
      </c>
      <c r="P493" t="s">
        <v>99</v>
      </c>
      <c r="Q493" t="s">
        <v>84</v>
      </c>
      <c r="R493" t="s">
        <v>84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103</v>
      </c>
      <c r="AB493" t="str">
        <f t="shared" si="43"/>
        <v>0230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73</v>
      </c>
      <c r="AO493" t="s">
        <v>74</v>
      </c>
      <c r="AP493" t="b">
        <v>0</v>
      </c>
      <c r="AQ493" t="b">
        <v>0</v>
      </c>
      <c r="AR493" t="s">
        <v>75</v>
      </c>
      <c r="AS493" t="b">
        <v>0</v>
      </c>
      <c r="AT493" t="s">
        <v>76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443</v>
      </c>
      <c r="B494" t="s">
        <v>617</v>
      </c>
      <c r="C494">
        <v>2000321</v>
      </c>
      <c r="D494" t="s">
        <v>151</v>
      </c>
      <c r="E494" t="s">
        <v>151</v>
      </c>
      <c r="F494" t="s">
        <v>445</v>
      </c>
      <c r="G494" t="s">
        <v>114</v>
      </c>
      <c r="H494">
        <v>14407</v>
      </c>
      <c r="I494" t="s">
        <v>61</v>
      </c>
      <c r="J494" t="s">
        <v>446</v>
      </c>
      <c r="K494" t="s">
        <v>63</v>
      </c>
      <c r="L494">
        <v>35</v>
      </c>
      <c r="N494" t="str">
        <f t="shared" si="45"/>
        <v>0</v>
      </c>
      <c r="O494">
        <v>35</v>
      </c>
      <c r="P494" t="s">
        <v>99</v>
      </c>
      <c r="Q494" t="s">
        <v>84</v>
      </c>
      <c r="R494" t="s">
        <v>84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103</v>
      </c>
      <c r="AB494" t="str">
        <f t="shared" si="43"/>
        <v>0230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73</v>
      </c>
      <c r="AO494" t="s">
        <v>74</v>
      </c>
      <c r="AP494" t="b">
        <v>0</v>
      </c>
      <c r="AQ494" t="b">
        <v>0</v>
      </c>
      <c r="AR494" t="s">
        <v>75</v>
      </c>
      <c r="AS494" t="b">
        <v>0</v>
      </c>
      <c r="AT494" t="s">
        <v>76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309</v>
      </c>
      <c r="B495" t="s">
        <v>618</v>
      </c>
      <c r="C495" t="str">
        <f>"0105315"</f>
        <v>0105315</v>
      </c>
      <c r="D495" t="s">
        <v>93</v>
      </c>
      <c r="E495" t="s">
        <v>93</v>
      </c>
      <c r="F495" t="s">
        <v>546</v>
      </c>
      <c r="G495" t="s">
        <v>109</v>
      </c>
      <c r="H495" t="str">
        <f>"08001"</f>
        <v>08001</v>
      </c>
      <c r="I495" t="s">
        <v>61</v>
      </c>
      <c r="J495" t="s">
        <v>547</v>
      </c>
      <c r="K495" t="s">
        <v>63</v>
      </c>
      <c r="L495">
        <v>20</v>
      </c>
      <c r="N495" t="str">
        <f t="shared" si="45"/>
        <v>0</v>
      </c>
      <c r="O495">
        <v>20</v>
      </c>
      <c r="P495" t="s">
        <v>99</v>
      </c>
      <c r="Q495" t="s">
        <v>84</v>
      </c>
      <c r="R495" t="s">
        <v>84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103</v>
      </c>
      <c r="AB495" t="str">
        <f t="shared" si="43"/>
        <v>0230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73</v>
      </c>
      <c r="AO495" t="s">
        <v>74</v>
      </c>
      <c r="AP495" t="b">
        <v>0</v>
      </c>
      <c r="AQ495" t="b">
        <v>0</v>
      </c>
      <c r="AR495" t="s">
        <v>75</v>
      </c>
      <c r="AS495" t="b">
        <v>0</v>
      </c>
      <c r="AT495" t="s">
        <v>76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309</v>
      </c>
      <c r="B496" t="s">
        <v>619</v>
      </c>
      <c r="C496">
        <v>1302390</v>
      </c>
      <c r="D496" t="s">
        <v>93</v>
      </c>
      <c r="E496" t="s">
        <v>93</v>
      </c>
      <c r="G496" t="s">
        <v>109</v>
      </c>
      <c r="H496">
        <v>24100</v>
      </c>
      <c r="I496" t="s">
        <v>61</v>
      </c>
      <c r="J496" t="s">
        <v>316</v>
      </c>
      <c r="K496" t="s">
        <v>63</v>
      </c>
      <c r="L496">
        <v>10</v>
      </c>
      <c r="N496" t="str">
        <f t="shared" si="45"/>
        <v>0</v>
      </c>
      <c r="O496">
        <v>10</v>
      </c>
      <c r="P496" t="s">
        <v>99</v>
      </c>
      <c r="Q496" t="s">
        <v>65</v>
      </c>
      <c r="R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103</v>
      </c>
      <c r="AB496" t="str">
        <f t="shared" si="43"/>
        <v>0230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73</v>
      </c>
      <c r="AO496" t="s">
        <v>100</v>
      </c>
      <c r="AP496" t="b">
        <v>0</v>
      </c>
      <c r="AQ496" t="b">
        <v>0</v>
      </c>
      <c r="AR496" t="s">
        <v>75</v>
      </c>
      <c r="AS496" t="b">
        <v>0</v>
      </c>
      <c r="AT496" t="s">
        <v>76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122</v>
      </c>
      <c r="B497" t="s">
        <v>620</v>
      </c>
      <c r="C497" t="str">
        <f t="shared" ref="C497:C515" si="46">"0500520"</f>
        <v>0500520</v>
      </c>
      <c r="D497" t="s">
        <v>93</v>
      </c>
      <c r="E497" t="s">
        <v>93</v>
      </c>
      <c r="F497" t="s">
        <v>205</v>
      </c>
      <c r="G497" t="s">
        <v>200</v>
      </c>
      <c r="H497">
        <v>13002</v>
      </c>
      <c r="I497" t="s">
        <v>61</v>
      </c>
      <c r="J497" t="s">
        <v>207</v>
      </c>
      <c r="K497" t="s">
        <v>63</v>
      </c>
      <c r="L497">
        <v>21</v>
      </c>
      <c r="N497" t="str">
        <f t="shared" si="45"/>
        <v>0</v>
      </c>
      <c r="O497">
        <v>21</v>
      </c>
      <c r="P497" t="s">
        <v>64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103</v>
      </c>
      <c r="AB497" t="str">
        <f t="shared" si="43"/>
        <v>0230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131</v>
      </c>
      <c r="AO497" t="s">
        <v>132</v>
      </c>
      <c r="AP497" t="b">
        <v>0</v>
      </c>
      <c r="AQ497" t="b">
        <v>0</v>
      </c>
      <c r="AR497" t="s">
        <v>75</v>
      </c>
      <c r="AS497" t="b">
        <v>0</v>
      </c>
      <c r="AT497" t="s">
        <v>76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122</v>
      </c>
      <c r="B498" t="s">
        <v>620</v>
      </c>
      <c r="C498" t="str">
        <f t="shared" si="46"/>
        <v>0500520</v>
      </c>
      <c r="D498" t="s">
        <v>88</v>
      </c>
      <c r="E498" t="s">
        <v>88</v>
      </c>
      <c r="F498" t="s">
        <v>205</v>
      </c>
      <c r="G498" t="s">
        <v>553</v>
      </c>
      <c r="H498">
        <v>13002</v>
      </c>
      <c r="I498" t="s">
        <v>61</v>
      </c>
      <c r="J498" t="s">
        <v>207</v>
      </c>
      <c r="K498" t="s">
        <v>63</v>
      </c>
      <c r="L498">
        <v>50</v>
      </c>
      <c r="N498" t="str">
        <f t="shared" si="45"/>
        <v>0</v>
      </c>
      <c r="O498">
        <v>50</v>
      </c>
      <c r="P498" t="s">
        <v>64</v>
      </c>
      <c r="Q498" t="s">
        <v>65</v>
      </c>
      <c r="R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 t="str">
        <f t="shared" si="43"/>
        <v>0230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131</v>
      </c>
      <c r="AO498" t="s">
        <v>132</v>
      </c>
      <c r="AP498" t="b">
        <v>0</v>
      </c>
      <c r="AQ498" t="b">
        <v>0</v>
      </c>
      <c r="AR498" t="s">
        <v>75</v>
      </c>
      <c r="AS498" t="b">
        <v>0</v>
      </c>
      <c r="AT498" t="s">
        <v>76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122</v>
      </c>
      <c r="B499" t="s">
        <v>620</v>
      </c>
      <c r="C499" t="str">
        <f t="shared" si="46"/>
        <v>0500520</v>
      </c>
      <c r="D499" t="s">
        <v>101</v>
      </c>
      <c r="E499" t="s">
        <v>101</v>
      </c>
      <c r="F499" t="s">
        <v>205</v>
      </c>
      <c r="G499" t="s">
        <v>621</v>
      </c>
      <c r="H499">
        <v>13002</v>
      </c>
      <c r="I499" t="s">
        <v>61</v>
      </c>
      <c r="J499" t="s">
        <v>207</v>
      </c>
      <c r="K499" t="s">
        <v>63</v>
      </c>
      <c r="L499">
        <v>50</v>
      </c>
      <c r="N499" t="str">
        <f t="shared" si="45"/>
        <v>0</v>
      </c>
      <c r="O499">
        <v>50</v>
      </c>
      <c r="P499" t="s">
        <v>64</v>
      </c>
      <c r="Q499" t="s">
        <v>65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 t="str">
        <f t="shared" si="43"/>
        <v>0230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131</v>
      </c>
      <c r="AO499" t="s">
        <v>132</v>
      </c>
      <c r="AP499" t="b">
        <v>0</v>
      </c>
      <c r="AQ499" t="b">
        <v>0</v>
      </c>
      <c r="AR499" t="s">
        <v>75</v>
      </c>
      <c r="AS499" t="b">
        <v>0</v>
      </c>
      <c r="AT499" t="s">
        <v>76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122</v>
      </c>
      <c r="B500" t="s">
        <v>620</v>
      </c>
      <c r="C500" t="str">
        <f t="shared" si="46"/>
        <v>0500520</v>
      </c>
      <c r="D500" t="s">
        <v>126</v>
      </c>
      <c r="E500" t="s">
        <v>126</v>
      </c>
      <c r="F500" t="s">
        <v>205</v>
      </c>
      <c r="G500" t="s">
        <v>81</v>
      </c>
      <c r="H500">
        <v>13002</v>
      </c>
      <c r="I500" t="s">
        <v>61</v>
      </c>
      <c r="J500" t="s">
        <v>207</v>
      </c>
      <c r="K500" t="s">
        <v>63</v>
      </c>
      <c r="L500">
        <v>38</v>
      </c>
      <c r="N500" t="str">
        <f t="shared" si="45"/>
        <v>0</v>
      </c>
      <c r="O500">
        <v>38</v>
      </c>
      <c r="P500" t="s">
        <v>83</v>
      </c>
      <c r="Q500" t="s">
        <v>65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103</v>
      </c>
      <c r="AB500" t="str">
        <f t="shared" si="43"/>
        <v>0230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131</v>
      </c>
      <c r="AO500" t="s">
        <v>132</v>
      </c>
      <c r="AP500" t="b">
        <v>0</v>
      </c>
      <c r="AQ500" t="b">
        <v>0</v>
      </c>
      <c r="AR500" t="s">
        <v>75</v>
      </c>
      <c r="AS500" t="b">
        <v>0</v>
      </c>
      <c r="AT500" t="s">
        <v>76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122</v>
      </c>
      <c r="B501" t="s">
        <v>620</v>
      </c>
      <c r="C501" t="str">
        <f t="shared" si="46"/>
        <v>0500520</v>
      </c>
      <c r="D501" t="s">
        <v>93</v>
      </c>
      <c r="E501" t="s">
        <v>93</v>
      </c>
      <c r="F501" t="s">
        <v>205</v>
      </c>
      <c r="G501" t="s">
        <v>90</v>
      </c>
      <c r="H501">
        <v>13002</v>
      </c>
      <c r="I501" t="s">
        <v>61</v>
      </c>
      <c r="J501" t="s">
        <v>207</v>
      </c>
      <c r="K501" t="s">
        <v>63</v>
      </c>
      <c r="L501">
        <v>39</v>
      </c>
      <c r="N501" t="str">
        <f t="shared" si="45"/>
        <v>0</v>
      </c>
      <c r="O501">
        <v>39</v>
      </c>
      <c r="P501" t="s">
        <v>83</v>
      </c>
      <c r="Q501" t="s">
        <v>65</v>
      </c>
      <c r="R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103</v>
      </c>
      <c r="AB501" t="str">
        <f t="shared" si="43"/>
        <v>0230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131</v>
      </c>
      <c r="AO501" t="s">
        <v>132</v>
      </c>
      <c r="AP501" t="b">
        <v>0</v>
      </c>
      <c r="AQ501" t="b">
        <v>0</v>
      </c>
      <c r="AR501" t="s">
        <v>75</v>
      </c>
      <c r="AS501" t="b">
        <v>0</v>
      </c>
      <c r="AT501" t="s">
        <v>76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122</v>
      </c>
      <c r="B502" t="s">
        <v>620</v>
      </c>
      <c r="C502" t="str">
        <f t="shared" si="46"/>
        <v>0500520</v>
      </c>
      <c r="D502" t="s">
        <v>88</v>
      </c>
      <c r="E502" t="s">
        <v>88</v>
      </c>
      <c r="F502" t="s">
        <v>205</v>
      </c>
      <c r="G502" t="s">
        <v>622</v>
      </c>
      <c r="H502">
        <v>13002</v>
      </c>
      <c r="I502" t="s">
        <v>61</v>
      </c>
      <c r="J502" t="s">
        <v>207</v>
      </c>
      <c r="K502" t="s">
        <v>63</v>
      </c>
      <c r="L502">
        <v>57</v>
      </c>
      <c r="N502" t="str">
        <f t="shared" si="45"/>
        <v>0</v>
      </c>
      <c r="O502">
        <v>57</v>
      </c>
      <c r="P502" t="s">
        <v>83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 t="str">
        <f t="shared" si="43"/>
        <v>0230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131</v>
      </c>
      <c r="AO502" t="s">
        <v>132</v>
      </c>
      <c r="AP502" t="b">
        <v>0</v>
      </c>
      <c r="AQ502" t="b">
        <v>0</v>
      </c>
      <c r="AR502" t="s">
        <v>75</v>
      </c>
      <c r="AS502" t="b">
        <v>0</v>
      </c>
      <c r="AT502" t="s">
        <v>76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122</v>
      </c>
      <c r="B503" t="s">
        <v>620</v>
      </c>
      <c r="C503" t="str">
        <f t="shared" si="46"/>
        <v>0500520</v>
      </c>
      <c r="D503" t="s">
        <v>126</v>
      </c>
      <c r="E503" t="s">
        <v>126</v>
      </c>
      <c r="F503" t="s">
        <v>623</v>
      </c>
      <c r="G503" t="s">
        <v>624</v>
      </c>
      <c r="H503">
        <v>13004</v>
      </c>
      <c r="I503" t="s">
        <v>61</v>
      </c>
      <c r="J503" t="s">
        <v>625</v>
      </c>
      <c r="K503" t="s">
        <v>63</v>
      </c>
      <c r="L503">
        <v>26</v>
      </c>
      <c r="N503">
        <v>1</v>
      </c>
      <c r="O503">
        <v>25</v>
      </c>
      <c r="P503" t="s">
        <v>64</v>
      </c>
      <c r="Q503" t="s">
        <v>65</v>
      </c>
      <c r="R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103</v>
      </c>
      <c r="AB503" t="str">
        <f t="shared" si="43"/>
        <v>0230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131</v>
      </c>
      <c r="AO503" t="s">
        <v>132</v>
      </c>
      <c r="AP503" t="b">
        <v>0</v>
      </c>
      <c r="AQ503" t="b">
        <v>0</v>
      </c>
      <c r="AR503" t="s">
        <v>75</v>
      </c>
      <c r="AS503" t="b">
        <v>0</v>
      </c>
      <c r="AT503" t="s">
        <v>76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122</v>
      </c>
      <c r="B504" t="s">
        <v>620</v>
      </c>
      <c r="C504" t="str">
        <f t="shared" si="46"/>
        <v>0500520</v>
      </c>
      <c r="D504" t="s">
        <v>126</v>
      </c>
      <c r="E504" t="s">
        <v>126</v>
      </c>
      <c r="F504" t="s">
        <v>623</v>
      </c>
      <c r="G504" t="s">
        <v>626</v>
      </c>
      <c r="H504">
        <v>13004</v>
      </c>
      <c r="I504" t="s">
        <v>61</v>
      </c>
      <c r="J504" t="s">
        <v>625</v>
      </c>
      <c r="K504" t="s">
        <v>63</v>
      </c>
      <c r="L504">
        <v>26</v>
      </c>
      <c r="N504" t="str">
        <f>"0"</f>
        <v>0</v>
      </c>
      <c r="O504">
        <v>26</v>
      </c>
      <c r="P504" t="s">
        <v>83</v>
      </c>
      <c r="Q504" t="s">
        <v>65</v>
      </c>
      <c r="R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103</v>
      </c>
      <c r="AB504" t="str">
        <f t="shared" si="43"/>
        <v>0230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131</v>
      </c>
      <c r="AO504" t="s">
        <v>132</v>
      </c>
      <c r="AP504" t="b">
        <v>0</v>
      </c>
      <c r="AQ504" t="b">
        <v>0</v>
      </c>
      <c r="AR504" t="s">
        <v>75</v>
      </c>
      <c r="AS504" t="b">
        <v>0</v>
      </c>
      <c r="AT504" t="s">
        <v>76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122</v>
      </c>
      <c r="B505" t="s">
        <v>620</v>
      </c>
      <c r="C505" t="str">
        <f t="shared" si="46"/>
        <v>0500520</v>
      </c>
      <c r="D505" t="s">
        <v>93</v>
      </c>
      <c r="E505" t="s">
        <v>93</v>
      </c>
      <c r="F505" t="s">
        <v>623</v>
      </c>
      <c r="G505" t="s">
        <v>627</v>
      </c>
      <c r="H505">
        <v>13004</v>
      </c>
      <c r="I505" t="s">
        <v>61</v>
      </c>
      <c r="J505" t="s">
        <v>625</v>
      </c>
      <c r="K505" t="s">
        <v>63</v>
      </c>
      <c r="L505">
        <v>26</v>
      </c>
      <c r="N505" t="str">
        <f>"0"</f>
        <v>0</v>
      </c>
      <c r="O505">
        <v>26</v>
      </c>
      <c r="P505" t="s">
        <v>64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 t="str">
        <f t="shared" si="43"/>
        <v>0230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131</v>
      </c>
      <c r="AO505" t="s">
        <v>132</v>
      </c>
      <c r="AP505" t="b">
        <v>0</v>
      </c>
      <c r="AQ505" t="b">
        <v>0</v>
      </c>
      <c r="AR505" t="s">
        <v>75</v>
      </c>
      <c r="AS505" t="b">
        <v>0</v>
      </c>
      <c r="AT505" t="s">
        <v>76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122</v>
      </c>
      <c r="B506" t="s">
        <v>620</v>
      </c>
      <c r="C506" t="str">
        <f t="shared" si="46"/>
        <v>0500520</v>
      </c>
      <c r="D506" t="s">
        <v>93</v>
      </c>
      <c r="E506" t="s">
        <v>93</v>
      </c>
      <c r="F506" t="s">
        <v>623</v>
      </c>
      <c r="G506" t="s">
        <v>628</v>
      </c>
      <c r="H506">
        <v>13004</v>
      </c>
      <c r="I506" t="s">
        <v>61</v>
      </c>
      <c r="J506" t="s">
        <v>625</v>
      </c>
      <c r="K506" t="s">
        <v>63</v>
      </c>
      <c r="L506">
        <v>30</v>
      </c>
      <c r="N506" t="str">
        <f>"0"</f>
        <v>0</v>
      </c>
      <c r="O506">
        <v>30</v>
      </c>
      <c r="P506" t="s">
        <v>83</v>
      </c>
      <c r="Q506" t="s">
        <v>65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 t="str">
        <f t="shared" si="43"/>
        <v>0230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131</v>
      </c>
      <c r="AO506" t="s">
        <v>132</v>
      </c>
      <c r="AP506" t="b">
        <v>0</v>
      </c>
      <c r="AQ506" t="b">
        <v>0</v>
      </c>
      <c r="AR506" t="s">
        <v>75</v>
      </c>
      <c r="AS506" t="b">
        <v>0</v>
      </c>
      <c r="AT506" t="s">
        <v>76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122</v>
      </c>
      <c r="B507" t="s">
        <v>620</v>
      </c>
      <c r="C507" t="str">
        <f t="shared" si="46"/>
        <v>0500520</v>
      </c>
      <c r="D507" t="s">
        <v>115</v>
      </c>
      <c r="E507" t="s">
        <v>115</v>
      </c>
      <c r="F507" t="s">
        <v>623</v>
      </c>
      <c r="G507" t="s">
        <v>629</v>
      </c>
      <c r="H507">
        <v>13004</v>
      </c>
      <c r="I507" t="s">
        <v>61</v>
      </c>
      <c r="J507" t="s">
        <v>625</v>
      </c>
      <c r="K507" t="s">
        <v>63</v>
      </c>
      <c r="L507">
        <v>26</v>
      </c>
      <c r="N507" t="str">
        <f>"0"</f>
        <v>0</v>
      </c>
      <c r="O507">
        <v>26</v>
      </c>
      <c r="P507" t="s">
        <v>64</v>
      </c>
      <c r="Q507" t="s">
        <v>65</v>
      </c>
      <c r="R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 t="str">
        <f t="shared" si="43"/>
        <v>0230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131</v>
      </c>
      <c r="AO507" t="s">
        <v>132</v>
      </c>
      <c r="AP507" t="b">
        <v>0</v>
      </c>
      <c r="AQ507" t="b">
        <v>0</v>
      </c>
      <c r="AR507" t="s">
        <v>75</v>
      </c>
      <c r="AS507" t="b">
        <v>0</v>
      </c>
      <c r="AT507" t="s">
        <v>76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122</v>
      </c>
      <c r="B508" t="s">
        <v>620</v>
      </c>
      <c r="C508" t="str">
        <f t="shared" si="46"/>
        <v>0500520</v>
      </c>
      <c r="D508" t="s">
        <v>115</v>
      </c>
      <c r="E508" t="s">
        <v>115</v>
      </c>
      <c r="F508" t="s">
        <v>623</v>
      </c>
      <c r="G508" t="s">
        <v>630</v>
      </c>
      <c r="H508">
        <v>13004</v>
      </c>
      <c r="I508" t="s">
        <v>61</v>
      </c>
      <c r="J508" t="s">
        <v>625</v>
      </c>
      <c r="K508" t="s">
        <v>63</v>
      </c>
      <c r="L508">
        <v>28</v>
      </c>
      <c r="N508">
        <v>1</v>
      </c>
      <c r="O508">
        <v>27</v>
      </c>
      <c r="P508" t="s">
        <v>83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 t="str">
        <f t="shared" si="43"/>
        <v>0230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131</v>
      </c>
      <c r="AO508" t="s">
        <v>132</v>
      </c>
      <c r="AP508" t="b">
        <v>0</v>
      </c>
      <c r="AQ508" t="b">
        <v>0</v>
      </c>
      <c r="AR508" t="s">
        <v>75</v>
      </c>
      <c r="AS508" t="b">
        <v>0</v>
      </c>
      <c r="AT508" t="s">
        <v>76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122</v>
      </c>
      <c r="B509" t="s">
        <v>620</v>
      </c>
      <c r="C509" t="str">
        <f t="shared" si="46"/>
        <v>0500520</v>
      </c>
      <c r="D509" t="s">
        <v>79</v>
      </c>
      <c r="E509" t="s">
        <v>79</v>
      </c>
      <c r="F509" t="s">
        <v>623</v>
      </c>
      <c r="G509" t="s">
        <v>631</v>
      </c>
      <c r="H509">
        <v>13004</v>
      </c>
      <c r="I509" t="s">
        <v>61</v>
      </c>
      <c r="J509" t="s">
        <v>625</v>
      </c>
      <c r="K509" t="s">
        <v>63</v>
      </c>
      <c r="L509">
        <v>27</v>
      </c>
      <c r="N509" t="str">
        <f t="shared" ref="N509:N540" si="47">"0"</f>
        <v>0</v>
      </c>
      <c r="O509">
        <v>27</v>
      </c>
      <c r="P509" t="s">
        <v>64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103</v>
      </c>
      <c r="AB509" t="str">
        <f t="shared" si="43"/>
        <v>0230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131</v>
      </c>
      <c r="AO509" t="s">
        <v>132</v>
      </c>
      <c r="AP509" t="b">
        <v>0</v>
      </c>
      <c r="AQ509" t="b">
        <v>0</v>
      </c>
      <c r="AR509" t="s">
        <v>75</v>
      </c>
      <c r="AS509" t="b">
        <v>0</v>
      </c>
      <c r="AT509" t="s">
        <v>76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122</v>
      </c>
      <c r="B510" t="s">
        <v>620</v>
      </c>
      <c r="C510" t="str">
        <f t="shared" si="46"/>
        <v>0500520</v>
      </c>
      <c r="D510" t="s">
        <v>101</v>
      </c>
      <c r="E510" t="s">
        <v>101</v>
      </c>
      <c r="F510" t="s">
        <v>623</v>
      </c>
      <c r="G510" t="s">
        <v>632</v>
      </c>
      <c r="H510">
        <v>13004</v>
      </c>
      <c r="I510" t="s">
        <v>61</v>
      </c>
      <c r="J510" t="s">
        <v>625</v>
      </c>
      <c r="K510" t="s">
        <v>63</v>
      </c>
      <c r="L510">
        <v>27</v>
      </c>
      <c r="N510" t="str">
        <f t="shared" si="47"/>
        <v>0</v>
      </c>
      <c r="O510">
        <v>27</v>
      </c>
      <c r="P510" t="s">
        <v>64</v>
      </c>
      <c r="Q510" t="s">
        <v>65</v>
      </c>
      <c r="R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 t="str">
        <f t="shared" si="43"/>
        <v>0230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131</v>
      </c>
      <c r="AO510" t="s">
        <v>132</v>
      </c>
      <c r="AP510" t="b">
        <v>0</v>
      </c>
      <c r="AQ510" t="b">
        <v>0</v>
      </c>
      <c r="AR510" t="s">
        <v>75</v>
      </c>
      <c r="AS510" t="b">
        <v>0</v>
      </c>
      <c r="AT510" t="s">
        <v>76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122</v>
      </c>
      <c r="B511" t="s">
        <v>620</v>
      </c>
      <c r="C511" t="str">
        <f t="shared" si="46"/>
        <v>0500520</v>
      </c>
      <c r="D511" t="s">
        <v>101</v>
      </c>
      <c r="E511" t="s">
        <v>101</v>
      </c>
      <c r="F511" t="s">
        <v>623</v>
      </c>
      <c r="G511" t="s">
        <v>633</v>
      </c>
      <c r="H511">
        <v>13004</v>
      </c>
      <c r="I511" t="s">
        <v>61</v>
      </c>
      <c r="J511" t="s">
        <v>625</v>
      </c>
      <c r="K511" t="s">
        <v>63</v>
      </c>
      <c r="L511">
        <v>29</v>
      </c>
      <c r="N511" t="str">
        <f t="shared" si="47"/>
        <v>0</v>
      </c>
      <c r="O511">
        <v>29</v>
      </c>
      <c r="P511" t="s">
        <v>83</v>
      </c>
      <c r="Q511" t="s">
        <v>65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 t="str">
        <f t="shared" si="43"/>
        <v>0230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131</v>
      </c>
      <c r="AO511" t="s">
        <v>132</v>
      </c>
      <c r="AP511" t="b">
        <v>0</v>
      </c>
      <c r="AQ511" t="b">
        <v>0</v>
      </c>
      <c r="AR511" t="s">
        <v>75</v>
      </c>
      <c r="AS511" t="b">
        <v>0</v>
      </c>
      <c r="AT511" t="s">
        <v>76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122</v>
      </c>
      <c r="B512" t="s">
        <v>620</v>
      </c>
      <c r="C512" t="str">
        <f t="shared" si="46"/>
        <v>0500520</v>
      </c>
      <c r="D512" t="s">
        <v>151</v>
      </c>
      <c r="E512" t="s">
        <v>151</v>
      </c>
      <c r="F512" t="s">
        <v>623</v>
      </c>
      <c r="G512" t="s">
        <v>634</v>
      </c>
      <c r="H512">
        <v>13004</v>
      </c>
      <c r="I512" t="s">
        <v>61</v>
      </c>
      <c r="J512" t="s">
        <v>625</v>
      </c>
      <c r="K512" t="s">
        <v>63</v>
      </c>
      <c r="L512">
        <v>33</v>
      </c>
      <c r="N512" t="str">
        <f t="shared" si="47"/>
        <v>0</v>
      </c>
      <c r="O512">
        <v>33</v>
      </c>
      <c r="P512" t="s">
        <v>83</v>
      </c>
      <c r="Q512" t="s">
        <v>65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103</v>
      </c>
      <c r="AB512" t="str">
        <f t="shared" si="43"/>
        <v>0230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131</v>
      </c>
      <c r="AO512" t="s">
        <v>132</v>
      </c>
      <c r="AP512" t="b">
        <v>0</v>
      </c>
      <c r="AQ512" t="b">
        <v>0</v>
      </c>
      <c r="AR512" t="s">
        <v>75</v>
      </c>
      <c r="AS512" t="b">
        <v>0</v>
      </c>
      <c r="AT512" t="s">
        <v>76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122</v>
      </c>
      <c r="B513" t="s">
        <v>620</v>
      </c>
      <c r="C513" t="str">
        <f t="shared" si="46"/>
        <v>0500520</v>
      </c>
      <c r="D513" t="s">
        <v>151</v>
      </c>
      <c r="E513" t="s">
        <v>151</v>
      </c>
      <c r="F513" t="s">
        <v>623</v>
      </c>
      <c r="G513" t="s">
        <v>635</v>
      </c>
      <c r="H513">
        <v>13004</v>
      </c>
      <c r="I513" t="s">
        <v>61</v>
      </c>
      <c r="J513" t="s">
        <v>625</v>
      </c>
      <c r="K513" t="s">
        <v>63</v>
      </c>
      <c r="L513">
        <v>29</v>
      </c>
      <c r="N513" t="str">
        <f t="shared" si="47"/>
        <v>0</v>
      </c>
      <c r="O513">
        <v>29</v>
      </c>
      <c r="P513" t="s">
        <v>64</v>
      </c>
      <c r="Q513" t="s">
        <v>65</v>
      </c>
      <c r="R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 t="str">
        <f t="shared" si="43"/>
        <v>0230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131</v>
      </c>
      <c r="AO513" t="s">
        <v>132</v>
      </c>
      <c r="AP513" t="b">
        <v>0</v>
      </c>
      <c r="AQ513" t="b">
        <v>0</v>
      </c>
      <c r="AR513" t="s">
        <v>75</v>
      </c>
      <c r="AS513" t="b">
        <v>0</v>
      </c>
      <c r="AT513" t="s">
        <v>76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122</v>
      </c>
      <c r="B514" t="s">
        <v>620</v>
      </c>
      <c r="C514" t="str">
        <f t="shared" si="46"/>
        <v>0500520</v>
      </c>
      <c r="D514" t="s">
        <v>101</v>
      </c>
      <c r="E514" t="s">
        <v>101</v>
      </c>
      <c r="F514" t="s">
        <v>205</v>
      </c>
      <c r="G514" t="s">
        <v>636</v>
      </c>
      <c r="H514">
        <v>13002</v>
      </c>
      <c r="I514" t="s">
        <v>61</v>
      </c>
      <c r="J514" t="s">
        <v>207</v>
      </c>
      <c r="K514" t="s">
        <v>63</v>
      </c>
      <c r="L514">
        <v>45</v>
      </c>
      <c r="N514" t="str">
        <f t="shared" si="47"/>
        <v>0</v>
      </c>
      <c r="O514">
        <v>45</v>
      </c>
      <c r="P514" t="s">
        <v>83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103</v>
      </c>
      <c r="AB514" t="str">
        <f t="shared" si="43"/>
        <v>0230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131</v>
      </c>
      <c r="AO514" t="s">
        <v>132</v>
      </c>
      <c r="AP514" t="b">
        <v>0</v>
      </c>
      <c r="AQ514" t="b">
        <v>0</v>
      </c>
      <c r="AR514" t="s">
        <v>75</v>
      </c>
      <c r="AS514" t="b">
        <v>0</v>
      </c>
      <c r="AT514" t="s">
        <v>76</v>
      </c>
      <c r="AU514" t="s">
        <v>61</v>
      </c>
      <c r="AX514" t="s">
        <v>77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122</v>
      </c>
      <c r="B515" t="s">
        <v>620</v>
      </c>
      <c r="C515" t="str">
        <f t="shared" si="46"/>
        <v>0500520</v>
      </c>
      <c r="D515" t="s">
        <v>79</v>
      </c>
      <c r="E515" t="s">
        <v>79</v>
      </c>
      <c r="F515" t="s">
        <v>623</v>
      </c>
      <c r="G515" t="s">
        <v>218</v>
      </c>
      <c r="H515">
        <v>13004</v>
      </c>
      <c r="I515" t="s">
        <v>61</v>
      </c>
      <c r="J515" t="s">
        <v>625</v>
      </c>
      <c r="K515" t="s">
        <v>63</v>
      </c>
      <c r="L515">
        <v>29</v>
      </c>
      <c r="N515" t="str">
        <f t="shared" si="47"/>
        <v>0</v>
      </c>
      <c r="O515">
        <v>29</v>
      </c>
      <c r="P515" t="s">
        <v>83</v>
      </c>
      <c r="Q515" t="s">
        <v>65</v>
      </c>
      <c r="R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 t="str">
        <f t="shared" ref="AB515:AB578" si="48">"0230"</f>
        <v>0230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131</v>
      </c>
      <c r="AO515" t="s">
        <v>132</v>
      </c>
      <c r="AP515" t="b">
        <v>0</v>
      </c>
      <c r="AQ515" t="b">
        <v>0</v>
      </c>
      <c r="AR515" t="s">
        <v>75</v>
      </c>
      <c r="AS515" t="b">
        <v>0</v>
      </c>
      <c r="AT515" t="s">
        <v>76</v>
      </c>
      <c r="AU515" t="s">
        <v>61</v>
      </c>
      <c r="AX515" t="s">
        <v>77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364</v>
      </c>
      <c r="B516" t="s">
        <v>637</v>
      </c>
      <c r="C516">
        <v>1202364</v>
      </c>
      <c r="D516" t="s">
        <v>115</v>
      </c>
      <c r="E516" t="s">
        <v>115</v>
      </c>
      <c r="F516" t="s">
        <v>373</v>
      </c>
      <c r="G516" t="s">
        <v>114</v>
      </c>
      <c r="H516" t="str">
        <f>"09003"</f>
        <v>09003</v>
      </c>
      <c r="I516" t="s">
        <v>61</v>
      </c>
      <c r="J516" t="s">
        <v>374</v>
      </c>
      <c r="K516" t="s">
        <v>63</v>
      </c>
      <c r="L516">
        <v>10</v>
      </c>
      <c r="N516" t="str">
        <f t="shared" si="47"/>
        <v>0</v>
      </c>
      <c r="O516">
        <v>10</v>
      </c>
      <c r="P516" t="s">
        <v>99</v>
      </c>
      <c r="Q516" t="s">
        <v>84</v>
      </c>
      <c r="R516" t="s">
        <v>84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 t="str">
        <f t="shared" si="48"/>
        <v>0230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73</v>
      </c>
      <c r="AO516" t="s">
        <v>74</v>
      </c>
      <c r="AP516" t="b">
        <v>0</v>
      </c>
      <c r="AQ516" t="b">
        <v>0</v>
      </c>
      <c r="AR516" t="s">
        <v>75</v>
      </c>
      <c r="AS516" t="b">
        <v>0</v>
      </c>
      <c r="AT516" t="s">
        <v>76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122</v>
      </c>
      <c r="B517" t="s">
        <v>638</v>
      </c>
      <c r="C517">
        <v>2108310</v>
      </c>
      <c r="D517" t="s">
        <v>101</v>
      </c>
      <c r="E517" t="s">
        <v>101</v>
      </c>
      <c r="F517" t="s">
        <v>147</v>
      </c>
      <c r="G517" t="s">
        <v>273</v>
      </c>
      <c r="H517">
        <v>18819</v>
      </c>
      <c r="I517" t="s">
        <v>61</v>
      </c>
      <c r="J517" t="s">
        <v>149</v>
      </c>
      <c r="K517" t="s">
        <v>63</v>
      </c>
      <c r="L517">
        <v>35</v>
      </c>
      <c r="N517" t="str">
        <f t="shared" si="47"/>
        <v>0</v>
      </c>
      <c r="O517">
        <v>35</v>
      </c>
      <c r="P517" t="s">
        <v>99</v>
      </c>
      <c r="Q517" t="s">
        <v>84</v>
      </c>
      <c r="R517" t="s">
        <v>84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 t="str">
        <f t="shared" si="48"/>
        <v>0230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73</v>
      </c>
      <c r="AO517" t="s">
        <v>74</v>
      </c>
      <c r="AP517" t="b">
        <v>0</v>
      </c>
      <c r="AQ517" t="b">
        <v>0</v>
      </c>
      <c r="AR517" t="s">
        <v>75</v>
      </c>
      <c r="AS517" t="b">
        <v>0</v>
      </c>
      <c r="AT517" t="s">
        <v>76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95</v>
      </c>
      <c r="B518" t="s">
        <v>639</v>
      </c>
      <c r="C518">
        <v>2100500</v>
      </c>
      <c r="D518" t="s">
        <v>101</v>
      </c>
      <c r="E518" t="s">
        <v>101</v>
      </c>
      <c r="F518" t="s">
        <v>640</v>
      </c>
      <c r="G518" t="s">
        <v>273</v>
      </c>
      <c r="H518">
        <v>15006</v>
      </c>
      <c r="I518" t="s">
        <v>61</v>
      </c>
      <c r="J518" t="s">
        <v>641</v>
      </c>
      <c r="K518" t="s">
        <v>63</v>
      </c>
      <c r="L518">
        <v>35</v>
      </c>
      <c r="N518" t="str">
        <f t="shared" si="47"/>
        <v>0</v>
      </c>
      <c r="O518">
        <v>35</v>
      </c>
      <c r="P518" t="s">
        <v>99</v>
      </c>
      <c r="Q518" t="s">
        <v>84</v>
      </c>
      <c r="R518" t="s">
        <v>84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 t="str">
        <f t="shared" si="48"/>
        <v>0230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73</v>
      </c>
      <c r="AO518" t="s">
        <v>74</v>
      </c>
      <c r="AP518" t="b">
        <v>0</v>
      </c>
      <c r="AQ518" t="b">
        <v>0</v>
      </c>
      <c r="AR518" t="s">
        <v>75</v>
      </c>
      <c r="AS518" t="b">
        <v>0</v>
      </c>
      <c r="AT518" t="s">
        <v>76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95</v>
      </c>
      <c r="B519" t="s">
        <v>639</v>
      </c>
      <c r="C519">
        <v>2100500</v>
      </c>
      <c r="D519" t="s">
        <v>79</v>
      </c>
      <c r="E519" t="s">
        <v>79</v>
      </c>
      <c r="F519" t="s">
        <v>640</v>
      </c>
      <c r="G519" t="s">
        <v>109</v>
      </c>
      <c r="H519">
        <v>15006</v>
      </c>
      <c r="I519" t="s">
        <v>61</v>
      </c>
      <c r="J519" t="s">
        <v>641</v>
      </c>
      <c r="K519" t="s">
        <v>63</v>
      </c>
      <c r="L519">
        <v>35</v>
      </c>
      <c r="N519" t="str">
        <f t="shared" si="47"/>
        <v>0</v>
      </c>
      <c r="O519">
        <v>35</v>
      </c>
      <c r="P519" t="s">
        <v>99</v>
      </c>
      <c r="Q519" t="s">
        <v>84</v>
      </c>
      <c r="R519" t="s">
        <v>84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103</v>
      </c>
      <c r="AB519" t="str">
        <f t="shared" si="48"/>
        <v>0230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73</v>
      </c>
      <c r="AO519" t="s">
        <v>74</v>
      </c>
      <c r="AP519" t="b">
        <v>0</v>
      </c>
      <c r="AQ519" t="b">
        <v>0</v>
      </c>
      <c r="AR519" t="s">
        <v>75</v>
      </c>
      <c r="AS519" t="b">
        <v>0</v>
      </c>
      <c r="AT519" t="s">
        <v>76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117</v>
      </c>
      <c r="B520" t="s">
        <v>642</v>
      </c>
      <c r="C520">
        <v>2102335</v>
      </c>
      <c r="D520" t="s">
        <v>126</v>
      </c>
      <c r="E520" t="s">
        <v>126</v>
      </c>
      <c r="G520" t="str">
        <f>"0001"</f>
        <v>0001</v>
      </c>
      <c r="H520">
        <v>99948</v>
      </c>
      <c r="I520" t="s">
        <v>61</v>
      </c>
      <c r="J520" t="s">
        <v>643</v>
      </c>
      <c r="K520" t="s">
        <v>63</v>
      </c>
      <c r="L520">
        <v>25</v>
      </c>
      <c r="N520" t="str">
        <f t="shared" si="47"/>
        <v>0</v>
      </c>
      <c r="O520">
        <v>25</v>
      </c>
      <c r="P520" t="s">
        <v>64</v>
      </c>
      <c r="Q520" t="s">
        <v>65</v>
      </c>
      <c r="R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103</v>
      </c>
      <c r="AB520" t="str">
        <f t="shared" si="48"/>
        <v>0230</v>
      </c>
      <c r="AC520" t="s">
        <v>86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73</v>
      </c>
      <c r="AO520" t="s">
        <v>100</v>
      </c>
      <c r="AP520" t="b">
        <v>0</v>
      </c>
      <c r="AQ520" t="b">
        <v>0</v>
      </c>
      <c r="AR520" t="s">
        <v>75</v>
      </c>
      <c r="AS520" t="b">
        <v>0</v>
      </c>
      <c r="AT520" t="s">
        <v>76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117</v>
      </c>
      <c r="B521" t="s">
        <v>642</v>
      </c>
      <c r="C521">
        <v>2102335</v>
      </c>
      <c r="D521" t="s">
        <v>93</v>
      </c>
      <c r="E521" t="s">
        <v>93</v>
      </c>
      <c r="G521" t="str">
        <f>"0002"</f>
        <v>0002</v>
      </c>
      <c r="H521">
        <v>99948</v>
      </c>
      <c r="I521" t="s">
        <v>61</v>
      </c>
      <c r="J521" t="s">
        <v>643</v>
      </c>
      <c r="K521" t="s">
        <v>63</v>
      </c>
      <c r="L521">
        <v>25</v>
      </c>
      <c r="N521" t="str">
        <f t="shared" si="47"/>
        <v>0</v>
      </c>
      <c r="O521">
        <v>25</v>
      </c>
      <c r="P521" t="s">
        <v>64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103</v>
      </c>
      <c r="AB521" t="str">
        <f t="shared" si="48"/>
        <v>0230</v>
      </c>
      <c r="AC521" t="s">
        <v>86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73</v>
      </c>
      <c r="AO521" t="s">
        <v>100</v>
      </c>
      <c r="AP521" t="b">
        <v>0</v>
      </c>
      <c r="AQ521" t="b">
        <v>0</v>
      </c>
      <c r="AR521" t="s">
        <v>75</v>
      </c>
      <c r="AS521" t="b">
        <v>0</v>
      </c>
      <c r="AT521" t="s">
        <v>76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D521" t="s">
        <v>61</v>
      </c>
    </row>
    <row r="522" spans="1:56" x14ac:dyDescent="0.25">
      <c r="A522" t="s">
        <v>117</v>
      </c>
      <c r="B522" t="s">
        <v>642</v>
      </c>
      <c r="C522">
        <v>2102335</v>
      </c>
      <c r="D522" t="s">
        <v>151</v>
      </c>
      <c r="E522" t="s">
        <v>151</v>
      </c>
      <c r="G522" t="str">
        <f>"0003"</f>
        <v>0003</v>
      </c>
      <c r="H522">
        <v>99948</v>
      </c>
      <c r="I522" t="s">
        <v>61</v>
      </c>
      <c r="J522" t="s">
        <v>643</v>
      </c>
      <c r="K522" t="s">
        <v>63</v>
      </c>
      <c r="L522">
        <v>25</v>
      </c>
      <c r="N522" t="str">
        <f t="shared" si="47"/>
        <v>0</v>
      </c>
      <c r="O522">
        <v>25</v>
      </c>
      <c r="P522" t="s">
        <v>64</v>
      </c>
      <c r="Q522" t="s">
        <v>65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103</v>
      </c>
      <c r="AB522" t="str">
        <f t="shared" si="48"/>
        <v>0230</v>
      </c>
      <c r="AC522" t="s">
        <v>86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73</v>
      </c>
      <c r="AO522" t="s">
        <v>100</v>
      </c>
      <c r="AP522" t="b">
        <v>0</v>
      </c>
      <c r="AQ522" t="b">
        <v>0</v>
      </c>
      <c r="AR522" t="s">
        <v>75</v>
      </c>
      <c r="AS522" t="b">
        <v>0</v>
      </c>
      <c r="AT522" t="s">
        <v>76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117</v>
      </c>
      <c r="B523" t="s">
        <v>642</v>
      </c>
      <c r="C523">
        <v>2102335</v>
      </c>
      <c r="D523" t="s">
        <v>88</v>
      </c>
      <c r="E523" t="s">
        <v>88</v>
      </c>
      <c r="G523" t="str">
        <f>"0004"</f>
        <v>0004</v>
      </c>
      <c r="H523">
        <v>99948</v>
      </c>
      <c r="I523" t="s">
        <v>61</v>
      </c>
      <c r="J523" t="s">
        <v>643</v>
      </c>
      <c r="K523" t="s">
        <v>63</v>
      </c>
      <c r="L523">
        <v>25</v>
      </c>
      <c r="M523" t="str">
        <f>"0"</f>
        <v>0</v>
      </c>
      <c r="N523" t="str">
        <f t="shared" si="47"/>
        <v>0</v>
      </c>
      <c r="O523">
        <v>25</v>
      </c>
      <c r="P523" t="s">
        <v>64</v>
      </c>
      <c r="Q523" t="s">
        <v>65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103</v>
      </c>
      <c r="AB523" t="str">
        <f t="shared" si="48"/>
        <v>0230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73</v>
      </c>
      <c r="AO523" t="s">
        <v>100</v>
      </c>
      <c r="AP523" t="b">
        <v>0</v>
      </c>
      <c r="AQ523" t="b">
        <v>0</v>
      </c>
      <c r="AR523" t="s">
        <v>75</v>
      </c>
      <c r="AS523" t="b">
        <v>0</v>
      </c>
      <c r="AT523" t="s">
        <v>76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117</v>
      </c>
      <c r="B524" t="s">
        <v>642</v>
      </c>
      <c r="C524">
        <v>2102335</v>
      </c>
      <c r="D524" t="s">
        <v>79</v>
      </c>
      <c r="E524" t="s">
        <v>79</v>
      </c>
      <c r="F524" t="s">
        <v>500</v>
      </c>
      <c r="G524" t="str">
        <f>"0005"</f>
        <v>0005</v>
      </c>
      <c r="H524" t="s">
        <v>501</v>
      </c>
      <c r="I524" t="s">
        <v>61</v>
      </c>
      <c r="J524" t="s">
        <v>502</v>
      </c>
      <c r="K524" t="s">
        <v>63</v>
      </c>
      <c r="L524">
        <v>25</v>
      </c>
      <c r="N524" t="str">
        <f t="shared" si="47"/>
        <v>0</v>
      </c>
      <c r="O524">
        <v>25</v>
      </c>
      <c r="P524" t="s">
        <v>64</v>
      </c>
      <c r="Q524" t="s">
        <v>65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103</v>
      </c>
      <c r="AB524" t="str">
        <f t="shared" si="48"/>
        <v>0230</v>
      </c>
      <c r="AC524" t="s">
        <v>86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73</v>
      </c>
      <c r="AO524" t="s">
        <v>74</v>
      </c>
      <c r="AP524" t="b">
        <v>0</v>
      </c>
      <c r="AQ524" t="b">
        <v>0</v>
      </c>
      <c r="AR524" t="s">
        <v>75</v>
      </c>
      <c r="AS524" t="b">
        <v>0</v>
      </c>
      <c r="AT524" t="s">
        <v>76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117</v>
      </c>
      <c r="B525" t="s">
        <v>642</v>
      </c>
      <c r="C525">
        <v>2102335</v>
      </c>
      <c r="D525" t="s">
        <v>126</v>
      </c>
      <c r="E525" t="s">
        <v>126</v>
      </c>
      <c r="G525" t="str">
        <f>"0007"</f>
        <v>0007</v>
      </c>
      <c r="H525">
        <v>99948</v>
      </c>
      <c r="I525" t="s">
        <v>61</v>
      </c>
      <c r="J525" t="s">
        <v>643</v>
      </c>
      <c r="K525" t="s">
        <v>63</v>
      </c>
      <c r="L525">
        <v>29</v>
      </c>
      <c r="N525" t="str">
        <f t="shared" si="47"/>
        <v>0</v>
      </c>
      <c r="O525">
        <v>29</v>
      </c>
      <c r="P525" t="s">
        <v>83</v>
      </c>
      <c r="Q525" t="s">
        <v>65</v>
      </c>
      <c r="R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103</v>
      </c>
      <c r="AB525" t="str">
        <f t="shared" si="48"/>
        <v>0230</v>
      </c>
      <c r="AC525" t="s">
        <v>86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73</v>
      </c>
      <c r="AO525" t="s">
        <v>100</v>
      </c>
      <c r="AP525" t="b">
        <v>0</v>
      </c>
      <c r="AQ525" t="b">
        <v>0</v>
      </c>
      <c r="AR525" t="s">
        <v>75</v>
      </c>
      <c r="AS525" t="b">
        <v>0</v>
      </c>
      <c r="AT525" t="s">
        <v>76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117</v>
      </c>
      <c r="B526" t="s">
        <v>642</v>
      </c>
      <c r="C526">
        <v>2102335</v>
      </c>
      <c r="D526" t="s">
        <v>93</v>
      </c>
      <c r="E526" t="s">
        <v>93</v>
      </c>
      <c r="G526" t="str">
        <f>"0008"</f>
        <v>0008</v>
      </c>
      <c r="H526">
        <v>99948</v>
      </c>
      <c r="I526" t="s">
        <v>61</v>
      </c>
      <c r="J526" t="s">
        <v>643</v>
      </c>
      <c r="K526" t="s">
        <v>63</v>
      </c>
      <c r="L526">
        <v>25</v>
      </c>
      <c r="N526" t="str">
        <f t="shared" si="47"/>
        <v>0</v>
      </c>
      <c r="O526">
        <v>25</v>
      </c>
      <c r="P526" t="s">
        <v>83</v>
      </c>
      <c r="Q526" t="s">
        <v>65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103</v>
      </c>
      <c r="AB526" t="str">
        <f t="shared" si="48"/>
        <v>0230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73</v>
      </c>
      <c r="AO526" t="s">
        <v>100</v>
      </c>
      <c r="AP526" t="b">
        <v>0</v>
      </c>
      <c r="AQ526" t="b">
        <v>0</v>
      </c>
      <c r="AR526" t="s">
        <v>75</v>
      </c>
      <c r="AS526" t="b">
        <v>0</v>
      </c>
      <c r="AT526" t="s">
        <v>76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117</v>
      </c>
      <c r="B527" t="s">
        <v>642</v>
      </c>
      <c r="C527">
        <v>2102335</v>
      </c>
      <c r="D527" t="s">
        <v>151</v>
      </c>
      <c r="E527" t="s">
        <v>151</v>
      </c>
      <c r="G527" t="str">
        <f>"0009"</f>
        <v>0009</v>
      </c>
      <c r="H527">
        <v>99948</v>
      </c>
      <c r="I527" t="s">
        <v>61</v>
      </c>
      <c r="J527" t="s">
        <v>643</v>
      </c>
      <c r="K527" t="s">
        <v>63</v>
      </c>
      <c r="L527">
        <v>25</v>
      </c>
      <c r="N527" t="str">
        <f t="shared" si="47"/>
        <v>0</v>
      </c>
      <c r="O527">
        <v>25</v>
      </c>
      <c r="P527" t="s">
        <v>83</v>
      </c>
      <c r="Q527" t="s">
        <v>65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103</v>
      </c>
      <c r="AB527" t="str">
        <f t="shared" si="48"/>
        <v>0230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73</v>
      </c>
      <c r="AO527" t="s">
        <v>100</v>
      </c>
      <c r="AP527" t="b">
        <v>0</v>
      </c>
      <c r="AQ527" t="b">
        <v>0</v>
      </c>
      <c r="AR527" t="s">
        <v>75</v>
      </c>
      <c r="AS527" t="b">
        <v>0</v>
      </c>
      <c r="AT527" t="s">
        <v>76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117</v>
      </c>
      <c r="B528" t="s">
        <v>642</v>
      </c>
      <c r="C528">
        <v>2102335</v>
      </c>
      <c r="D528" t="s">
        <v>88</v>
      </c>
      <c r="E528" t="s">
        <v>88</v>
      </c>
      <c r="G528" t="str">
        <f>"0010"</f>
        <v>0010</v>
      </c>
      <c r="H528">
        <v>99948</v>
      </c>
      <c r="I528" t="s">
        <v>61</v>
      </c>
      <c r="J528" t="s">
        <v>643</v>
      </c>
      <c r="K528" t="s">
        <v>63</v>
      </c>
      <c r="L528">
        <v>25</v>
      </c>
      <c r="N528" t="str">
        <f t="shared" si="47"/>
        <v>0</v>
      </c>
      <c r="O528">
        <v>25</v>
      </c>
      <c r="P528" t="s">
        <v>83</v>
      </c>
      <c r="Q528" t="s">
        <v>65</v>
      </c>
      <c r="R528" t="s">
        <v>65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103</v>
      </c>
      <c r="AB528" t="str">
        <f t="shared" si="48"/>
        <v>0230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73</v>
      </c>
      <c r="AO528" t="s">
        <v>100</v>
      </c>
      <c r="AP528" t="b">
        <v>0</v>
      </c>
      <c r="AQ528" t="b">
        <v>0</v>
      </c>
      <c r="AR528" t="s">
        <v>75</v>
      </c>
      <c r="AS528" t="b">
        <v>0</v>
      </c>
      <c r="AT528" t="s">
        <v>76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117</v>
      </c>
      <c r="B529" t="s">
        <v>642</v>
      </c>
      <c r="C529">
        <v>2102335</v>
      </c>
      <c r="D529" t="s">
        <v>79</v>
      </c>
      <c r="E529" t="s">
        <v>79</v>
      </c>
      <c r="F529" t="s">
        <v>500</v>
      </c>
      <c r="G529" t="str">
        <f>"0011"</f>
        <v>0011</v>
      </c>
      <c r="H529" t="s">
        <v>501</v>
      </c>
      <c r="I529" t="s">
        <v>61</v>
      </c>
      <c r="J529" t="s">
        <v>502</v>
      </c>
      <c r="K529" t="s">
        <v>63</v>
      </c>
      <c r="L529">
        <v>26</v>
      </c>
      <c r="N529" t="str">
        <f t="shared" si="47"/>
        <v>0</v>
      </c>
      <c r="O529">
        <v>26</v>
      </c>
      <c r="P529" t="s">
        <v>83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 t="str">
        <f t="shared" si="48"/>
        <v>0230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73</v>
      </c>
      <c r="AO529" t="s">
        <v>74</v>
      </c>
      <c r="AP529" t="b">
        <v>0</v>
      </c>
      <c r="AQ529" t="b">
        <v>0</v>
      </c>
      <c r="AR529" t="s">
        <v>75</v>
      </c>
      <c r="AS529" t="b">
        <v>0</v>
      </c>
      <c r="AT529" t="s">
        <v>76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117</v>
      </c>
      <c r="B530" t="s">
        <v>642</v>
      </c>
      <c r="C530">
        <v>2102335</v>
      </c>
      <c r="D530" t="s">
        <v>93</v>
      </c>
      <c r="E530" t="s">
        <v>93</v>
      </c>
      <c r="F530" t="s">
        <v>119</v>
      </c>
      <c r="G530" t="str">
        <f>"0014"</f>
        <v>0014</v>
      </c>
      <c r="H530">
        <v>10006</v>
      </c>
      <c r="I530" t="s">
        <v>61</v>
      </c>
      <c r="J530" t="s">
        <v>121</v>
      </c>
      <c r="K530" t="s">
        <v>63</v>
      </c>
      <c r="L530">
        <v>35</v>
      </c>
      <c r="M530" t="str">
        <f>"0"</f>
        <v>0</v>
      </c>
      <c r="N530" t="str">
        <f t="shared" si="47"/>
        <v>0</v>
      </c>
      <c r="O530">
        <v>35</v>
      </c>
      <c r="P530" t="s">
        <v>64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 t="str">
        <f t="shared" si="48"/>
        <v>0230</v>
      </c>
      <c r="AC530" t="s">
        <v>86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73</v>
      </c>
      <c r="AO530" t="s">
        <v>74</v>
      </c>
      <c r="AP530" t="b">
        <v>0</v>
      </c>
      <c r="AQ530" t="b">
        <v>0</v>
      </c>
      <c r="AR530" t="s">
        <v>75</v>
      </c>
      <c r="AS530" t="b">
        <v>0</v>
      </c>
      <c r="AT530" t="s">
        <v>76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309</v>
      </c>
      <c r="B531" t="s">
        <v>644</v>
      </c>
      <c r="C531" t="str">
        <f>"0109320"</f>
        <v>0109320</v>
      </c>
      <c r="D531" t="s">
        <v>93</v>
      </c>
      <c r="E531" t="s">
        <v>93</v>
      </c>
      <c r="F531" t="s">
        <v>311</v>
      </c>
      <c r="G531" t="s">
        <v>109</v>
      </c>
      <c r="H531">
        <v>17706</v>
      </c>
      <c r="I531" t="s">
        <v>61</v>
      </c>
      <c r="J531" t="s">
        <v>312</v>
      </c>
      <c r="K531" t="s">
        <v>63</v>
      </c>
      <c r="L531">
        <v>10</v>
      </c>
      <c r="N531" t="str">
        <f t="shared" si="47"/>
        <v>0</v>
      </c>
      <c r="O531">
        <v>10</v>
      </c>
      <c r="P531" t="s">
        <v>99</v>
      </c>
      <c r="Q531" t="s">
        <v>84</v>
      </c>
      <c r="R531" t="s">
        <v>84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 t="str">
        <f t="shared" si="48"/>
        <v>0230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87</v>
      </c>
      <c r="AK531" t="s">
        <v>61</v>
      </c>
      <c r="AL531" t="s">
        <v>61</v>
      </c>
      <c r="AM531" t="s">
        <v>61</v>
      </c>
      <c r="AN531" t="s">
        <v>73</v>
      </c>
      <c r="AO531" t="s">
        <v>74</v>
      </c>
      <c r="AP531" t="b">
        <v>0</v>
      </c>
      <c r="AQ531" t="b">
        <v>0</v>
      </c>
      <c r="AR531" t="s">
        <v>75</v>
      </c>
      <c r="AS531" t="b">
        <v>0</v>
      </c>
      <c r="AT531" t="s">
        <v>76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309</v>
      </c>
      <c r="B532" t="s">
        <v>644</v>
      </c>
      <c r="C532" t="str">
        <f>"0109320"</f>
        <v>0109320</v>
      </c>
      <c r="D532" t="s">
        <v>88</v>
      </c>
      <c r="E532" t="s">
        <v>88</v>
      </c>
      <c r="F532" t="s">
        <v>311</v>
      </c>
      <c r="G532" t="s">
        <v>110</v>
      </c>
      <c r="H532">
        <v>17706</v>
      </c>
      <c r="I532" t="s">
        <v>61</v>
      </c>
      <c r="J532" t="s">
        <v>312</v>
      </c>
      <c r="K532" t="s">
        <v>63</v>
      </c>
      <c r="L532">
        <v>5</v>
      </c>
      <c r="N532" t="str">
        <f t="shared" si="47"/>
        <v>0</v>
      </c>
      <c r="O532">
        <v>5</v>
      </c>
      <c r="P532" t="s">
        <v>99</v>
      </c>
      <c r="Q532" t="s">
        <v>84</v>
      </c>
      <c r="R532" t="s">
        <v>84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 t="str">
        <f t="shared" si="48"/>
        <v>0230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87</v>
      </c>
      <c r="AK532" t="s">
        <v>61</v>
      </c>
      <c r="AL532" t="s">
        <v>61</v>
      </c>
      <c r="AM532" t="s">
        <v>61</v>
      </c>
      <c r="AN532" t="s">
        <v>73</v>
      </c>
      <c r="AO532" t="s">
        <v>74</v>
      </c>
      <c r="AP532" t="b">
        <v>0</v>
      </c>
      <c r="AQ532" t="b">
        <v>0</v>
      </c>
      <c r="AR532" t="s">
        <v>75</v>
      </c>
      <c r="AS532" t="b">
        <v>0</v>
      </c>
      <c r="AT532" t="s">
        <v>76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364</v>
      </c>
      <c r="B533" t="s">
        <v>645</v>
      </c>
      <c r="C533">
        <v>1209825</v>
      </c>
      <c r="D533" t="s">
        <v>101</v>
      </c>
      <c r="E533" t="s">
        <v>101</v>
      </c>
      <c r="F533" t="s">
        <v>373</v>
      </c>
      <c r="G533" t="s">
        <v>109</v>
      </c>
      <c r="H533" t="str">
        <f>"09003"</f>
        <v>09003</v>
      </c>
      <c r="I533" t="s">
        <v>61</v>
      </c>
      <c r="J533" t="s">
        <v>374</v>
      </c>
      <c r="K533" t="s">
        <v>63</v>
      </c>
      <c r="L533">
        <v>35</v>
      </c>
      <c r="N533" t="str">
        <f t="shared" si="47"/>
        <v>0</v>
      </c>
      <c r="O533">
        <v>35</v>
      </c>
      <c r="P533" t="s">
        <v>99</v>
      </c>
      <c r="Q533" t="s">
        <v>85</v>
      </c>
      <c r="R533" t="s">
        <v>85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103</v>
      </c>
      <c r="AB533" t="str">
        <f t="shared" si="48"/>
        <v>0230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73</v>
      </c>
      <c r="AO533" t="s">
        <v>74</v>
      </c>
      <c r="AP533" t="b">
        <v>0</v>
      </c>
      <c r="AQ533" t="b">
        <v>0</v>
      </c>
      <c r="AR533" t="s">
        <v>75</v>
      </c>
      <c r="AS533" t="b">
        <v>0</v>
      </c>
      <c r="AT533" t="s">
        <v>76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364</v>
      </c>
      <c r="B534" t="s">
        <v>645</v>
      </c>
      <c r="C534">
        <v>1209825</v>
      </c>
      <c r="D534" t="s">
        <v>93</v>
      </c>
      <c r="E534" t="s">
        <v>93</v>
      </c>
      <c r="F534" t="s">
        <v>373</v>
      </c>
      <c r="G534" t="s">
        <v>110</v>
      </c>
      <c r="H534" t="str">
        <f>"09003"</f>
        <v>09003</v>
      </c>
      <c r="I534" t="s">
        <v>61</v>
      </c>
      <c r="J534" t="s">
        <v>374</v>
      </c>
      <c r="K534" t="s">
        <v>63</v>
      </c>
      <c r="L534">
        <v>35</v>
      </c>
      <c r="N534" t="str">
        <f t="shared" si="47"/>
        <v>0</v>
      </c>
      <c r="O534">
        <v>35</v>
      </c>
      <c r="P534" t="s">
        <v>99</v>
      </c>
      <c r="Q534" t="s">
        <v>85</v>
      </c>
      <c r="R534" t="s">
        <v>85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 t="str">
        <f t="shared" si="48"/>
        <v>0230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73</v>
      </c>
      <c r="AO534" t="s">
        <v>74</v>
      </c>
      <c r="AP534" t="b">
        <v>0</v>
      </c>
      <c r="AQ534" t="b">
        <v>0</v>
      </c>
      <c r="AR534" t="s">
        <v>75</v>
      </c>
      <c r="AS534" t="b">
        <v>0</v>
      </c>
      <c r="AT534" t="s">
        <v>76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401</v>
      </c>
      <c r="B535" t="s">
        <v>646</v>
      </c>
      <c r="C535" t="s">
        <v>647</v>
      </c>
      <c r="D535" t="s">
        <v>126</v>
      </c>
      <c r="E535" t="s">
        <v>126</v>
      </c>
      <c r="F535" t="s">
        <v>422</v>
      </c>
      <c r="G535" t="s">
        <v>648</v>
      </c>
      <c r="H535" t="str">
        <f>"02212"</f>
        <v>02212</v>
      </c>
      <c r="I535" t="s">
        <v>61</v>
      </c>
      <c r="J535" t="s">
        <v>405</v>
      </c>
      <c r="K535" t="s">
        <v>63</v>
      </c>
      <c r="L535">
        <v>25</v>
      </c>
      <c r="N535" t="str">
        <f t="shared" si="47"/>
        <v>0</v>
      </c>
      <c r="O535">
        <v>25</v>
      </c>
      <c r="P535" t="s">
        <v>99</v>
      </c>
      <c r="Q535" t="s">
        <v>84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0</v>
      </c>
      <c r="Y535" t="b">
        <v>0</v>
      </c>
      <c r="Z535" t="b">
        <v>0</v>
      </c>
      <c r="AA535">
        <v>103</v>
      </c>
      <c r="AB535" t="str">
        <f t="shared" si="48"/>
        <v>0230</v>
      </c>
      <c r="AC535" t="s">
        <v>69</v>
      </c>
      <c r="AD535" t="b">
        <v>0</v>
      </c>
      <c r="AE535" t="b">
        <v>1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73</v>
      </c>
      <c r="AO535" t="s">
        <v>132</v>
      </c>
      <c r="AP535" t="b">
        <v>0</v>
      </c>
      <c r="AQ535" t="b">
        <v>0</v>
      </c>
      <c r="AR535" t="s">
        <v>75</v>
      </c>
      <c r="AS535" t="b">
        <v>0</v>
      </c>
      <c r="AT535" t="s">
        <v>76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401</v>
      </c>
      <c r="B536" t="s">
        <v>646</v>
      </c>
      <c r="C536" t="s">
        <v>647</v>
      </c>
      <c r="D536" t="s">
        <v>93</v>
      </c>
      <c r="E536" t="s">
        <v>93</v>
      </c>
      <c r="F536" t="s">
        <v>422</v>
      </c>
      <c r="G536" t="s">
        <v>649</v>
      </c>
      <c r="H536" t="str">
        <f>"02212"</f>
        <v>02212</v>
      </c>
      <c r="I536" t="s">
        <v>61</v>
      </c>
      <c r="J536" t="s">
        <v>405</v>
      </c>
      <c r="K536" t="s">
        <v>63</v>
      </c>
      <c r="L536">
        <v>25</v>
      </c>
      <c r="N536" t="str">
        <f t="shared" si="47"/>
        <v>0</v>
      </c>
      <c r="O536">
        <v>25</v>
      </c>
      <c r="P536" t="s">
        <v>99</v>
      </c>
      <c r="Q536" t="s">
        <v>84</v>
      </c>
      <c r="R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0</v>
      </c>
      <c r="Y536" t="b">
        <v>0</v>
      </c>
      <c r="Z536" t="b">
        <v>0</v>
      </c>
      <c r="AA536">
        <v>103</v>
      </c>
      <c r="AB536" t="str">
        <f t="shared" si="48"/>
        <v>0230</v>
      </c>
      <c r="AC536" t="s">
        <v>69</v>
      </c>
      <c r="AD536" t="b">
        <v>0</v>
      </c>
      <c r="AE536" t="b">
        <v>1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73</v>
      </c>
      <c r="AO536" t="s">
        <v>132</v>
      </c>
      <c r="AP536" t="b">
        <v>0</v>
      </c>
      <c r="AQ536" t="b">
        <v>0</v>
      </c>
      <c r="AR536" t="s">
        <v>75</v>
      </c>
      <c r="AS536" t="b">
        <v>0</v>
      </c>
      <c r="AT536" t="s">
        <v>76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401</v>
      </c>
      <c r="B537" t="s">
        <v>646</v>
      </c>
      <c r="C537" t="s">
        <v>647</v>
      </c>
      <c r="D537" t="s">
        <v>115</v>
      </c>
      <c r="E537" t="s">
        <v>115</v>
      </c>
      <c r="F537" t="s">
        <v>422</v>
      </c>
      <c r="G537" t="s">
        <v>650</v>
      </c>
      <c r="H537" t="str">
        <f>"02212"</f>
        <v>02212</v>
      </c>
      <c r="I537" t="s">
        <v>61</v>
      </c>
      <c r="J537" t="s">
        <v>405</v>
      </c>
      <c r="K537" t="s">
        <v>63</v>
      </c>
      <c r="L537">
        <v>25</v>
      </c>
      <c r="N537" t="str">
        <f t="shared" si="47"/>
        <v>0</v>
      </c>
      <c r="O537">
        <v>25</v>
      </c>
      <c r="P537" t="s">
        <v>99</v>
      </c>
      <c r="Q537" t="s">
        <v>84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0</v>
      </c>
      <c r="Y537" t="b">
        <v>0</v>
      </c>
      <c r="Z537" t="b">
        <v>0</v>
      </c>
      <c r="AA537">
        <v>103</v>
      </c>
      <c r="AB537" t="str">
        <f t="shared" si="48"/>
        <v>0230</v>
      </c>
      <c r="AC537" t="s">
        <v>69</v>
      </c>
      <c r="AD537" t="b">
        <v>0</v>
      </c>
      <c r="AE537" t="b">
        <v>1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73</v>
      </c>
      <c r="AO537" t="s">
        <v>132</v>
      </c>
      <c r="AP537" t="b">
        <v>0</v>
      </c>
      <c r="AQ537" t="b">
        <v>0</v>
      </c>
      <c r="AR537" t="s">
        <v>75</v>
      </c>
      <c r="AS537" t="b">
        <v>0</v>
      </c>
      <c r="AT537" t="s">
        <v>76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443</v>
      </c>
      <c r="B538" t="s">
        <v>651</v>
      </c>
      <c r="C538">
        <v>2003421</v>
      </c>
      <c r="D538" t="s">
        <v>115</v>
      </c>
      <c r="E538" t="s">
        <v>115</v>
      </c>
      <c r="F538" t="s">
        <v>476</v>
      </c>
      <c r="G538" t="s">
        <v>281</v>
      </c>
      <c r="H538">
        <v>14401</v>
      </c>
      <c r="I538" t="s">
        <v>61</v>
      </c>
      <c r="J538" t="s">
        <v>477</v>
      </c>
      <c r="K538" t="s">
        <v>63</v>
      </c>
      <c r="L538">
        <v>35</v>
      </c>
      <c r="N538" t="str">
        <f t="shared" si="47"/>
        <v>0</v>
      </c>
      <c r="O538">
        <v>35</v>
      </c>
      <c r="P538" t="s">
        <v>99</v>
      </c>
      <c r="Q538" t="s">
        <v>84</v>
      </c>
      <c r="R538" t="s">
        <v>84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 t="str">
        <f t="shared" si="48"/>
        <v>0230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73</v>
      </c>
      <c r="AO538" t="s">
        <v>132</v>
      </c>
      <c r="AP538" t="b">
        <v>0</v>
      </c>
      <c r="AQ538" t="b">
        <v>0</v>
      </c>
      <c r="AR538" t="s">
        <v>75</v>
      </c>
      <c r="AS538" t="b">
        <v>0</v>
      </c>
      <c r="AT538" t="s">
        <v>76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220</v>
      </c>
      <c r="B539" t="s">
        <v>652</v>
      </c>
      <c r="C539" t="s">
        <v>653</v>
      </c>
      <c r="D539" t="s">
        <v>115</v>
      </c>
      <c r="E539" t="s">
        <v>115</v>
      </c>
      <c r="F539" t="s">
        <v>551</v>
      </c>
      <c r="G539" t="s">
        <v>114</v>
      </c>
      <c r="H539" t="str">
        <f>"05003"</f>
        <v>05003</v>
      </c>
      <c r="I539" t="s">
        <v>61</v>
      </c>
      <c r="J539" t="s">
        <v>552</v>
      </c>
      <c r="K539" t="s">
        <v>63</v>
      </c>
      <c r="L539">
        <v>37</v>
      </c>
      <c r="N539" t="str">
        <f t="shared" si="47"/>
        <v>0</v>
      </c>
      <c r="O539">
        <v>37</v>
      </c>
      <c r="P539" t="s">
        <v>64</v>
      </c>
      <c r="Q539" t="s">
        <v>84</v>
      </c>
      <c r="R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103</v>
      </c>
      <c r="AB539" t="str">
        <f t="shared" si="48"/>
        <v>0230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73</v>
      </c>
      <c r="AO539" t="s">
        <v>132</v>
      </c>
      <c r="AP539" t="b">
        <v>0</v>
      </c>
      <c r="AQ539" t="b">
        <v>0</v>
      </c>
      <c r="AR539" t="s">
        <v>75</v>
      </c>
      <c r="AS539" t="b">
        <v>0</v>
      </c>
      <c r="AT539" t="s">
        <v>76</v>
      </c>
      <c r="AU539" t="s">
        <v>61</v>
      </c>
      <c r="AX539" t="s">
        <v>77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220</v>
      </c>
      <c r="B540" t="s">
        <v>652</v>
      </c>
      <c r="C540" t="s">
        <v>653</v>
      </c>
      <c r="D540" t="s">
        <v>79</v>
      </c>
      <c r="E540" t="s">
        <v>79</v>
      </c>
      <c r="F540" t="s">
        <v>551</v>
      </c>
      <c r="G540" t="s">
        <v>281</v>
      </c>
      <c r="H540" t="str">
        <f>"05003"</f>
        <v>05003</v>
      </c>
      <c r="I540" t="s">
        <v>61</v>
      </c>
      <c r="J540" t="s">
        <v>552</v>
      </c>
      <c r="K540" t="s">
        <v>63</v>
      </c>
      <c r="L540">
        <v>35</v>
      </c>
      <c r="N540" t="str">
        <f t="shared" si="47"/>
        <v>0</v>
      </c>
      <c r="O540">
        <v>35</v>
      </c>
      <c r="P540" t="s">
        <v>83</v>
      </c>
      <c r="Q540" t="s">
        <v>84</v>
      </c>
      <c r="R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 t="str">
        <f t="shared" si="48"/>
        <v>0230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73</v>
      </c>
      <c r="AO540" t="s">
        <v>132</v>
      </c>
      <c r="AP540" t="b">
        <v>0</v>
      </c>
      <c r="AQ540" t="b">
        <v>0</v>
      </c>
      <c r="AR540" t="s">
        <v>75</v>
      </c>
      <c r="AS540" t="b">
        <v>0</v>
      </c>
      <c r="AT540" t="s">
        <v>76</v>
      </c>
      <c r="AU540" t="s">
        <v>61</v>
      </c>
      <c r="AX540" t="s">
        <v>77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340</v>
      </c>
      <c r="B541" t="s">
        <v>654</v>
      </c>
      <c r="C541" t="str">
        <f>"0708538"</f>
        <v>0708538</v>
      </c>
      <c r="D541" t="s">
        <v>79</v>
      </c>
      <c r="E541" t="s">
        <v>79</v>
      </c>
      <c r="F541" t="s">
        <v>361</v>
      </c>
      <c r="G541" t="s">
        <v>273</v>
      </c>
      <c r="I541" t="s">
        <v>61</v>
      </c>
      <c r="J541" t="s">
        <v>362</v>
      </c>
      <c r="K541" t="s">
        <v>63</v>
      </c>
      <c r="L541">
        <v>35</v>
      </c>
      <c r="N541" t="str">
        <f t="shared" ref="N541:N565" si="49">"0"</f>
        <v>0</v>
      </c>
      <c r="O541">
        <v>35</v>
      </c>
      <c r="P541" t="s">
        <v>99</v>
      </c>
      <c r="Q541" t="s">
        <v>84</v>
      </c>
      <c r="R541" t="s">
        <v>84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 t="str">
        <f t="shared" si="48"/>
        <v>0230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73</v>
      </c>
      <c r="AO541" t="s">
        <v>74</v>
      </c>
      <c r="AP541" t="b">
        <v>0</v>
      </c>
      <c r="AQ541" t="b">
        <v>0</v>
      </c>
      <c r="AR541" t="s">
        <v>75</v>
      </c>
      <c r="AS541" t="b">
        <v>0</v>
      </c>
      <c r="AT541" t="s">
        <v>76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122</v>
      </c>
      <c r="B542" t="s">
        <v>655</v>
      </c>
      <c r="C542" t="s">
        <v>656</v>
      </c>
      <c r="D542" t="s">
        <v>115</v>
      </c>
      <c r="E542" t="s">
        <v>115</v>
      </c>
      <c r="F542" t="s">
        <v>551</v>
      </c>
      <c r="G542" t="s">
        <v>281</v>
      </c>
      <c r="H542" t="str">
        <f>"05003"</f>
        <v>05003</v>
      </c>
      <c r="I542" t="s">
        <v>61</v>
      </c>
      <c r="J542" t="s">
        <v>552</v>
      </c>
      <c r="K542" t="s">
        <v>63</v>
      </c>
      <c r="L542">
        <v>40</v>
      </c>
      <c r="N542" t="str">
        <f t="shared" si="49"/>
        <v>0</v>
      </c>
      <c r="O542">
        <v>40</v>
      </c>
      <c r="P542" t="s">
        <v>83</v>
      </c>
      <c r="Q542" t="s">
        <v>84</v>
      </c>
      <c r="R542" t="s">
        <v>84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 t="str">
        <f t="shared" si="48"/>
        <v>0230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73</v>
      </c>
      <c r="AO542" t="s">
        <v>132</v>
      </c>
      <c r="AP542" t="b">
        <v>0</v>
      </c>
      <c r="AQ542" t="b">
        <v>0</v>
      </c>
      <c r="AR542" t="s">
        <v>75</v>
      </c>
      <c r="AS542" t="b">
        <v>0</v>
      </c>
      <c r="AT542" t="s">
        <v>76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122</v>
      </c>
      <c r="B543" t="s">
        <v>655</v>
      </c>
      <c r="C543" t="s">
        <v>656</v>
      </c>
      <c r="D543" t="s">
        <v>79</v>
      </c>
      <c r="E543" t="s">
        <v>79</v>
      </c>
      <c r="F543" t="s">
        <v>551</v>
      </c>
      <c r="G543" t="s">
        <v>116</v>
      </c>
      <c r="H543" t="str">
        <f>"05003"</f>
        <v>05003</v>
      </c>
      <c r="I543" t="s">
        <v>61</v>
      </c>
      <c r="J543" t="s">
        <v>552</v>
      </c>
      <c r="K543" t="s">
        <v>63</v>
      </c>
      <c r="L543">
        <v>42</v>
      </c>
      <c r="N543" t="str">
        <f t="shared" si="49"/>
        <v>0</v>
      </c>
      <c r="O543">
        <v>42</v>
      </c>
      <c r="P543" t="s">
        <v>64</v>
      </c>
      <c r="Q543" t="s">
        <v>84</v>
      </c>
      <c r="R543" t="s">
        <v>84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 t="str">
        <f t="shared" si="48"/>
        <v>0230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73</v>
      </c>
      <c r="AO543" t="s">
        <v>132</v>
      </c>
      <c r="AP543" t="b">
        <v>0</v>
      </c>
      <c r="AQ543" t="b">
        <v>0</v>
      </c>
      <c r="AR543" t="s">
        <v>75</v>
      </c>
      <c r="AS543" t="b">
        <v>0</v>
      </c>
      <c r="AT543" t="s">
        <v>76</v>
      </c>
      <c r="AU543" t="s">
        <v>61</v>
      </c>
      <c r="AX543" t="s">
        <v>77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122</v>
      </c>
      <c r="B544" t="s">
        <v>657</v>
      </c>
      <c r="C544" t="s">
        <v>658</v>
      </c>
      <c r="D544" t="s">
        <v>79</v>
      </c>
      <c r="E544" t="s">
        <v>79</v>
      </c>
      <c r="F544" t="s">
        <v>451</v>
      </c>
      <c r="G544" t="s">
        <v>114</v>
      </c>
      <c r="H544" t="str">
        <f>"03300"</f>
        <v>03300</v>
      </c>
      <c r="I544" t="s">
        <v>61</v>
      </c>
      <c r="J544" t="s">
        <v>659</v>
      </c>
      <c r="K544" t="s">
        <v>63</v>
      </c>
      <c r="L544">
        <v>35</v>
      </c>
      <c r="N544" t="str">
        <f t="shared" si="49"/>
        <v>0</v>
      </c>
      <c r="O544">
        <v>35</v>
      </c>
      <c r="P544" t="s">
        <v>64</v>
      </c>
      <c r="Q544" t="s">
        <v>84</v>
      </c>
      <c r="R544" t="s">
        <v>84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 t="str">
        <f t="shared" si="48"/>
        <v>0230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73</v>
      </c>
      <c r="AO544" t="s">
        <v>132</v>
      </c>
      <c r="AP544" t="b">
        <v>0</v>
      </c>
      <c r="AQ544" t="b">
        <v>0</v>
      </c>
      <c r="AR544" t="s">
        <v>75</v>
      </c>
      <c r="AS544" t="b">
        <v>0</v>
      </c>
      <c r="AT544" t="s">
        <v>76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122</v>
      </c>
      <c r="B545" t="s">
        <v>657</v>
      </c>
      <c r="C545" t="s">
        <v>658</v>
      </c>
      <c r="D545" t="s">
        <v>115</v>
      </c>
      <c r="E545" t="s">
        <v>115</v>
      </c>
      <c r="F545" t="s">
        <v>451</v>
      </c>
      <c r="G545" t="s">
        <v>281</v>
      </c>
      <c r="H545" t="str">
        <f>"03300"</f>
        <v>03300</v>
      </c>
      <c r="I545" t="s">
        <v>61</v>
      </c>
      <c r="J545" t="s">
        <v>659</v>
      </c>
      <c r="K545" t="s">
        <v>63</v>
      </c>
      <c r="L545">
        <v>35</v>
      </c>
      <c r="N545" t="str">
        <f t="shared" si="49"/>
        <v>0</v>
      </c>
      <c r="O545">
        <v>35</v>
      </c>
      <c r="P545" t="s">
        <v>64</v>
      </c>
      <c r="Q545" t="s">
        <v>84</v>
      </c>
      <c r="R545" t="s">
        <v>84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 t="str">
        <f t="shared" si="48"/>
        <v>0230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73</v>
      </c>
      <c r="AO545" t="s">
        <v>132</v>
      </c>
      <c r="AP545" t="b">
        <v>0</v>
      </c>
      <c r="AQ545" t="b">
        <v>0</v>
      </c>
      <c r="AR545" t="s">
        <v>75</v>
      </c>
      <c r="AS545" t="b">
        <v>0</v>
      </c>
      <c r="AT545" t="s">
        <v>76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480</v>
      </c>
      <c r="B546" t="s">
        <v>660</v>
      </c>
      <c r="C546">
        <v>8845120</v>
      </c>
      <c r="D546" t="s">
        <v>115</v>
      </c>
      <c r="E546" t="s">
        <v>115</v>
      </c>
      <c r="F546" t="s">
        <v>489</v>
      </c>
      <c r="G546" t="s">
        <v>109</v>
      </c>
      <c r="H546">
        <v>18801</v>
      </c>
      <c r="I546" t="s">
        <v>61</v>
      </c>
      <c r="J546" t="s">
        <v>490</v>
      </c>
      <c r="K546" t="s">
        <v>63</v>
      </c>
      <c r="L546">
        <v>10</v>
      </c>
      <c r="N546" t="str">
        <f t="shared" si="49"/>
        <v>0</v>
      </c>
      <c r="O546">
        <v>10</v>
      </c>
      <c r="P546" t="s">
        <v>99</v>
      </c>
      <c r="Q546" t="s">
        <v>84</v>
      </c>
      <c r="R546" t="s">
        <v>84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300</v>
      </c>
      <c r="AB546" t="str">
        <f t="shared" si="48"/>
        <v>0230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73</v>
      </c>
      <c r="AO546" t="s">
        <v>132</v>
      </c>
      <c r="AP546" t="b">
        <v>0</v>
      </c>
      <c r="AQ546" t="b">
        <v>0</v>
      </c>
      <c r="AR546" t="s">
        <v>75</v>
      </c>
      <c r="AS546" t="b">
        <v>0</v>
      </c>
      <c r="AT546" t="s">
        <v>76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C546">
        <v>8845100</v>
      </c>
      <c r="BD546" t="s">
        <v>61</v>
      </c>
    </row>
    <row r="547" spans="1:56" x14ac:dyDescent="0.25">
      <c r="A547" t="s">
        <v>122</v>
      </c>
      <c r="B547" t="s">
        <v>661</v>
      </c>
      <c r="C547">
        <v>1100470</v>
      </c>
      <c r="D547" t="s">
        <v>115</v>
      </c>
      <c r="E547" t="s">
        <v>115</v>
      </c>
      <c r="F547" t="s">
        <v>147</v>
      </c>
      <c r="G547" t="s">
        <v>109</v>
      </c>
      <c r="H547">
        <v>18819</v>
      </c>
      <c r="I547" t="s">
        <v>61</v>
      </c>
      <c r="J547" t="s">
        <v>149</v>
      </c>
      <c r="K547" t="s">
        <v>63</v>
      </c>
      <c r="L547">
        <v>15</v>
      </c>
      <c r="N547" t="str">
        <f t="shared" si="49"/>
        <v>0</v>
      </c>
      <c r="O547">
        <v>15</v>
      </c>
      <c r="P547" t="s">
        <v>99</v>
      </c>
      <c r="Q547" t="s">
        <v>84</v>
      </c>
      <c r="R547" t="s">
        <v>84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 t="str">
        <f t="shared" si="48"/>
        <v>0230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73</v>
      </c>
      <c r="AO547" t="s">
        <v>132</v>
      </c>
      <c r="AP547" t="b">
        <v>0</v>
      </c>
      <c r="AQ547" t="b">
        <v>0</v>
      </c>
      <c r="AR547" t="s">
        <v>75</v>
      </c>
      <c r="AS547" t="b">
        <v>0</v>
      </c>
      <c r="AT547" t="s">
        <v>76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122</v>
      </c>
      <c r="B548" t="s">
        <v>662</v>
      </c>
      <c r="C548">
        <v>1100460</v>
      </c>
      <c r="D548" t="s">
        <v>115</v>
      </c>
      <c r="E548" t="s">
        <v>115</v>
      </c>
      <c r="F548" t="s">
        <v>147</v>
      </c>
      <c r="G548" t="s">
        <v>109</v>
      </c>
      <c r="H548">
        <v>18819</v>
      </c>
      <c r="I548" t="s">
        <v>61</v>
      </c>
      <c r="J548" t="s">
        <v>149</v>
      </c>
      <c r="K548" t="s">
        <v>63</v>
      </c>
      <c r="L548">
        <v>20</v>
      </c>
      <c r="N548" t="str">
        <f t="shared" si="49"/>
        <v>0</v>
      </c>
      <c r="O548">
        <v>20</v>
      </c>
      <c r="P548" t="s">
        <v>99</v>
      </c>
      <c r="Q548" t="s">
        <v>84</v>
      </c>
      <c r="R548" t="s">
        <v>84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103</v>
      </c>
      <c r="AB548" t="str">
        <f t="shared" si="48"/>
        <v>0230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73</v>
      </c>
      <c r="AO548" t="s">
        <v>132</v>
      </c>
      <c r="AP548" t="b">
        <v>0</v>
      </c>
      <c r="AQ548" t="b">
        <v>0</v>
      </c>
      <c r="AR548" t="s">
        <v>75</v>
      </c>
      <c r="AS548" t="b">
        <v>0</v>
      </c>
      <c r="AT548" t="s">
        <v>76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309</v>
      </c>
      <c r="B549" t="s">
        <v>663</v>
      </c>
      <c r="C549" t="str">
        <f>"0400430"</f>
        <v>0400430</v>
      </c>
      <c r="D549" t="s">
        <v>88</v>
      </c>
      <c r="E549" t="s">
        <v>88</v>
      </c>
      <c r="F549" t="s">
        <v>329</v>
      </c>
      <c r="G549" t="s">
        <v>109</v>
      </c>
      <c r="H549" t="str">
        <f>"01001"</f>
        <v>01001</v>
      </c>
      <c r="I549" t="s">
        <v>61</v>
      </c>
      <c r="J549" t="s">
        <v>330</v>
      </c>
      <c r="K549" t="s">
        <v>63</v>
      </c>
      <c r="L549">
        <v>25</v>
      </c>
      <c r="N549" t="str">
        <f t="shared" si="49"/>
        <v>0</v>
      </c>
      <c r="O549">
        <v>25</v>
      </c>
      <c r="P549" t="s">
        <v>99</v>
      </c>
      <c r="Q549" t="s">
        <v>65</v>
      </c>
      <c r="R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103</v>
      </c>
      <c r="AB549" t="str">
        <f t="shared" si="48"/>
        <v>0230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73</v>
      </c>
      <c r="AO549" t="s">
        <v>74</v>
      </c>
      <c r="AP549" t="b">
        <v>0</v>
      </c>
      <c r="AQ549" t="b">
        <v>0</v>
      </c>
      <c r="AR549" t="s">
        <v>75</v>
      </c>
      <c r="AS549" t="b">
        <v>0</v>
      </c>
      <c r="AT549" t="s">
        <v>76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480</v>
      </c>
      <c r="B550" t="s">
        <v>664</v>
      </c>
      <c r="C550">
        <v>8600910</v>
      </c>
      <c r="D550" t="s">
        <v>79</v>
      </c>
      <c r="E550" t="s">
        <v>79</v>
      </c>
      <c r="F550" t="s">
        <v>476</v>
      </c>
      <c r="G550" t="s">
        <v>114</v>
      </c>
      <c r="H550">
        <v>14401</v>
      </c>
      <c r="I550" t="s">
        <v>61</v>
      </c>
      <c r="J550" t="s">
        <v>477</v>
      </c>
      <c r="K550" t="s">
        <v>63</v>
      </c>
      <c r="L550">
        <v>30</v>
      </c>
      <c r="N550" t="str">
        <f t="shared" si="49"/>
        <v>0</v>
      </c>
      <c r="O550">
        <v>30</v>
      </c>
      <c r="P550" t="s">
        <v>99</v>
      </c>
      <c r="Q550" t="s">
        <v>65</v>
      </c>
      <c r="R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300</v>
      </c>
      <c r="AB550" t="str">
        <f t="shared" si="48"/>
        <v>0230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73</v>
      </c>
      <c r="AO550" t="s">
        <v>132</v>
      </c>
      <c r="AP550" t="b">
        <v>0</v>
      </c>
      <c r="AQ550" t="b">
        <v>0</v>
      </c>
      <c r="AR550" t="s">
        <v>75</v>
      </c>
      <c r="AS550" t="b">
        <v>0</v>
      </c>
      <c r="AT550" t="s">
        <v>76</v>
      </c>
      <c r="AU550" t="s">
        <v>61</v>
      </c>
      <c r="AX550" t="s">
        <v>77</v>
      </c>
      <c r="AY550" t="s">
        <v>61</v>
      </c>
      <c r="BA550" t="b">
        <v>0</v>
      </c>
      <c r="BB550" t="s">
        <v>61</v>
      </c>
      <c r="BC550">
        <v>8600900</v>
      </c>
      <c r="BD550" t="s">
        <v>61</v>
      </c>
    </row>
    <row r="551" spans="1:56" x14ac:dyDescent="0.25">
      <c r="A551" t="s">
        <v>309</v>
      </c>
      <c r="B551" t="s">
        <v>665</v>
      </c>
      <c r="C551" t="str">
        <f>"0101355"</f>
        <v>0101355</v>
      </c>
      <c r="D551" t="s">
        <v>126</v>
      </c>
      <c r="E551" t="s">
        <v>126</v>
      </c>
      <c r="F551" t="s">
        <v>311</v>
      </c>
      <c r="G551" t="s">
        <v>666</v>
      </c>
      <c r="H551">
        <v>17706</v>
      </c>
      <c r="I551" t="s">
        <v>61</v>
      </c>
      <c r="J551" t="s">
        <v>312</v>
      </c>
      <c r="K551" t="s">
        <v>63</v>
      </c>
      <c r="L551">
        <v>38</v>
      </c>
      <c r="N551" t="str">
        <f t="shared" si="49"/>
        <v>0</v>
      </c>
      <c r="O551">
        <v>38</v>
      </c>
      <c r="P551" t="s">
        <v>64</v>
      </c>
      <c r="Q551" t="s">
        <v>65</v>
      </c>
      <c r="R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 t="str">
        <f t="shared" si="48"/>
        <v>0230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73</v>
      </c>
      <c r="AO551" t="s">
        <v>74</v>
      </c>
      <c r="AP551" t="b">
        <v>0</v>
      </c>
      <c r="AQ551" t="b">
        <v>0</v>
      </c>
      <c r="AR551" t="s">
        <v>75</v>
      </c>
      <c r="AS551" t="b">
        <v>0</v>
      </c>
      <c r="AT551" t="s">
        <v>76</v>
      </c>
      <c r="AU551" t="s">
        <v>61</v>
      </c>
      <c r="AX551" t="s">
        <v>77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309</v>
      </c>
      <c r="B552" t="s">
        <v>665</v>
      </c>
      <c r="C552" t="str">
        <f>"0101355"</f>
        <v>0101355</v>
      </c>
      <c r="D552" t="s">
        <v>151</v>
      </c>
      <c r="E552" t="s">
        <v>151</v>
      </c>
      <c r="F552" t="s">
        <v>546</v>
      </c>
      <c r="G552" t="s">
        <v>667</v>
      </c>
      <c r="H552" t="str">
        <f>"08001"</f>
        <v>08001</v>
      </c>
      <c r="I552" t="s">
        <v>61</v>
      </c>
      <c r="J552" t="s">
        <v>547</v>
      </c>
      <c r="K552" t="s">
        <v>63</v>
      </c>
      <c r="L552">
        <v>39</v>
      </c>
      <c r="N552" t="str">
        <f t="shared" si="49"/>
        <v>0</v>
      </c>
      <c r="O552">
        <v>39</v>
      </c>
      <c r="P552" t="s">
        <v>83</v>
      </c>
      <c r="Q552" t="s">
        <v>65</v>
      </c>
      <c r="R552" t="s">
        <v>65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 t="str">
        <f t="shared" si="48"/>
        <v>0230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73</v>
      </c>
      <c r="AO552" t="s">
        <v>74</v>
      </c>
      <c r="AP552" t="b">
        <v>0</v>
      </c>
      <c r="AQ552" t="b">
        <v>0</v>
      </c>
      <c r="AR552" t="s">
        <v>75</v>
      </c>
      <c r="AS552" t="b">
        <v>0</v>
      </c>
      <c r="AT552" t="s">
        <v>76</v>
      </c>
      <c r="AU552" t="s">
        <v>61</v>
      </c>
      <c r="AX552" t="s">
        <v>77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271</v>
      </c>
      <c r="B553" t="s">
        <v>279</v>
      </c>
      <c r="C553">
        <v>1001310</v>
      </c>
      <c r="D553" t="s">
        <v>93</v>
      </c>
      <c r="E553" t="s">
        <v>93</v>
      </c>
      <c r="F553" t="s">
        <v>668</v>
      </c>
      <c r="G553" t="s">
        <v>669</v>
      </c>
      <c r="H553">
        <v>99321</v>
      </c>
      <c r="I553" t="s">
        <v>61</v>
      </c>
      <c r="J553" t="s">
        <v>670</v>
      </c>
      <c r="K553" t="s">
        <v>63</v>
      </c>
      <c r="L553" t="str">
        <f>"0"</f>
        <v>0</v>
      </c>
      <c r="N553" t="str">
        <f t="shared" si="49"/>
        <v>0</v>
      </c>
      <c r="P553" t="s">
        <v>99</v>
      </c>
      <c r="Q553" t="s">
        <v>65</v>
      </c>
      <c r="R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0</v>
      </c>
      <c r="Y553" t="b">
        <v>0</v>
      </c>
      <c r="Z553" t="b">
        <v>0</v>
      </c>
      <c r="AA553">
        <v>103</v>
      </c>
      <c r="AB553" t="str">
        <f t="shared" si="48"/>
        <v>0230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61</v>
      </c>
      <c r="AK553" t="s">
        <v>61</v>
      </c>
      <c r="AL553" t="s">
        <v>61</v>
      </c>
      <c r="AM553" t="s">
        <v>61</v>
      </c>
      <c r="AN553" t="s">
        <v>73</v>
      </c>
      <c r="AO553" t="s">
        <v>74</v>
      </c>
      <c r="AP553" t="b">
        <v>0</v>
      </c>
      <c r="AQ553" t="b">
        <v>0</v>
      </c>
      <c r="AR553" t="s">
        <v>143</v>
      </c>
      <c r="AS553" t="b">
        <v>0</v>
      </c>
      <c r="AT553" t="s">
        <v>76</v>
      </c>
      <c r="AU553" t="s">
        <v>61</v>
      </c>
      <c r="AX553" t="s">
        <v>671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271</v>
      </c>
      <c r="B554" t="s">
        <v>672</v>
      </c>
      <c r="C554">
        <v>1001310</v>
      </c>
      <c r="D554" t="s">
        <v>79</v>
      </c>
      <c r="E554" t="s">
        <v>79</v>
      </c>
      <c r="G554" t="s">
        <v>673</v>
      </c>
      <c r="H554">
        <v>13001</v>
      </c>
      <c r="I554" t="s">
        <v>61</v>
      </c>
      <c r="J554" t="s">
        <v>278</v>
      </c>
      <c r="K554" t="s">
        <v>63</v>
      </c>
      <c r="L554">
        <v>37</v>
      </c>
      <c r="N554" t="str">
        <f t="shared" si="49"/>
        <v>0</v>
      </c>
      <c r="O554">
        <v>37</v>
      </c>
      <c r="P554" t="s">
        <v>99</v>
      </c>
      <c r="Q554" t="s">
        <v>65</v>
      </c>
      <c r="R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103</v>
      </c>
      <c r="AB554" t="str">
        <f t="shared" si="48"/>
        <v>0230</v>
      </c>
      <c r="AC554" t="s">
        <v>86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73</v>
      </c>
      <c r="AO554" t="s">
        <v>100</v>
      </c>
      <c r="AP554" t="b">
        <v>0</v>
      </c>
      <c r="AQ554" t="b">
        <v>0</v>
      </c>
      <c r="AR554" t="s">
        <v>143</v>
      </c>
      <c r="AS554" t="b">
        <v>0</v>
      </c>
      <c r="AT554" t="s">
        <v>76</v>
      </c>
      <c r="AU554" t="s">
        <v>61</v>
      </c>
      <c r="AX554" t="s">
        <v>671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423</v>
      </c>
      <c r="B555" t="s">
        <v>674</v>
      </c>
      <c r="C555">
        <v>1502490</v>
      </c>
      <c r="D555" t="s">
        <v>151</v>
      </c>
      <c r="E555" t="s">
        <v>151</v>
      </c>
      <c r="G555" t="s">
        <v>675</v>
      </c>
      <c r="H555" t="str">
        <f>"05001"</f>
        <v>05001</v>
      </c>
      <c r="I555" t="s">
        <v>61</v>
      </c>
      <c r="J555" t="s">
        <v>676</v>
      </c>
      <c r="K555" t="s">
        <v>63</v>
      </c>
      <c r="L555">
        <v>40</v>
      </c>
      <c r="N555" t="str">
        <f t="shared" si="49"/>
        <v>0</v>
      </c>
      <c r="O555">
        <v>40</v>
      </c>
      <c r="P555" t="s">
        <v>64</v>
      </c>
      <c r="Q555" t="s">
        <v>65</v>
      </c>
      <c r="R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1</v>
      </c>
      <c r="Z555" t="b">
        <v>1</v>
      </c>
      <c r="AA555">
        <v>103</v>
      </c>
      <c r="AB555" t="str">
        <f t="shared" si="48"/>
        <v>0230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73</v>
      </c>
      <c r="AO555" t="s">
        <v>132</v>
      </c>
      <c r="AP555" t="b">
        <v>0</v>
      </c>
      <c r="AQ555" t="b">
        <v>0</v>
      </c>
      <c r="AR555" t="s">
        <v>75</v>
      </c>
      <c r="AS555" t="b">
        <v>0</v>
      </c>
      <c r="AT555" t="s">
        <v>76</v>
      </c>
      <c r="AU555" t="s">
        <v>61</v>
      </c>
      <c r="AX555" t="s">
        <v>671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423</v>
      </c>
      <c r="B556" t="s">
        <v>674</v>
      </c>
      <c r="C556">
        <v>1502490</v>
      </c>
      <c r="D556" t="s">
        <v>151</v>
      </c>
      <c r="E556" t="s">
        <v>151</v>
      </c>
      <c r="F556" t="s">
        <v>677</v>
      </c>
      <c r="G556" t="s">
        <v>678</v>
      </c>
      <c r="H556" t="str">
        <f>"05001"</f>
        <v>05001</v>
      </c>
      <c r="I556" t="s">
        <v>61</v>
      </c>
      <c r="J556" t="s">
        <v>676</v>
      </c>
      <c r="K556" t="s">
        <v>63</v>
      </c>
      <c r="L556">
        <v>40</v>
      </c>
      <c r="N556" t="str">
        <f t="shared" si="49"/>
        <v>0</v>
      </c>
      <c r="O556">
        <v>40</v>
      </c>
      <c r="P556" t="s">
        <v>83</v>
      </c>
      <c r="Q556" t="s">
        <v>65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1</v>
      </c>
      <c r="Z556" t="b">
        <v>1</v>
      </c>
      <c r="AA556">
        <v>103</v>
      </c>
      <c r="AB556" t="str">
        <f t="shared" si="48"/>
        <v>0230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73</v>
      </c>
      <c r="AO556" t="s">
        <v>132</v>
      </c>
      <c r="AP556" t="b">
        <v>0</v>
      </c>
      <c r="AQ556" t="b">
        <v>0</v>
      </c>
      <c r="AR556" t="s">
        <v>75</v>
      </c>
      <c r="AS556" t="b">
        <v>0</v>
      </c>
      <c r="AT556" t="s">
        <v>76</v>
      </c>
      <c r="AU556" t="s">
        <v>61</v>
      </c>
      <c r="AX556" t="s">
        <v>671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480</v>
      </c>
      <c r="B557" t="s">
        <v>679</v>
      </c>
      <c r="C557">
        <v>9410110</v>
      </c>
      <c r="D557" t="s">
        <v>79</v>
      </c>
      <c r="E557" t="s">
        <v>79</v>
      </c>
      <c r="F557" t="s">
        <v>605</v>
      </c>
      <c r="G557" t="s">
        <v>675</v>
      </c>
      <c r="H557">
        <v>17703</v>
      </c>
      <c r="I557" t="s">
        <v>61</v>
      </c>
      <c r="J557" t="s">
        <v>606</v>
      </c>
      <c r="K557" t="s">
        <v>63</v>
      </c>
      <c r="L557">
        <v>29</v>
      </c>
      <c r="N557" t="str">
        <f t="shared" si="49"/>
        <v>0</v>
      </c>
      <c r="O557">
        <v>29</v>
      </c>
      <c r="P557" t="s">
        <v>99</v>
      </c>
      <c r="Q557" t="s">
        <v>84</v>
      </c>
      <c r="R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300</v>
      </c>
      <c r="AB557" t="str">
        <f t="shared" si="48"/>
        <v>0230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73</v>
      </c>
      <c r="AO557" t="s">
        <v>132</v>
      </c>
      <c r="AP557" t="b">
        <v>0</v>
      </c>
      <c r="AQ557" t="b">
        <v>0</v>
      </c>
      <c r="AR557" t="s">
        <v>75</v>
      </c>
      <c r="AS557" t="b">
        <v>0</v>
      </c>
      <c r="AT557" t="s">
        <v>76</v>
      </c>
      <c r="AU557" t="s">
        <v>61</v>
      </c>
      <c r="AX557" t="s">
        <v>671</v>
      </c>
      <c r="AY557" t="s">
        <v>61</v>
      </c>
      <c r="BA557" t="b">
        <v>0</v>
      </c>
      <c r="BB557" t="s">
        <v>61</v>
      </c>
      <c r="BC557">
        <v>9410100</v>
      </c>
      <c r="BD557" t="s">
        <v>61</v>
      </c>
    </row>
    <row r="558" spans="1:56" x14ac:dyDescent="0.25">
      <c r="A558" t="s">
        <v>480</v>
      </c>
      <c r="B558" t="s">
        <v>679</v>
      </c>
      <c r="C558">
        <v>9410110</v>
      </c>
      <c r="D558" t="s">
        <v>151</v>
      </c>
      <c r="E558" t="s">
        <v>151</v>
      </c>
      <c r="F558" t="s">
        <v>605</v>
      </c>
      <c r="G558" t="s">
        <v>680</v>
      </c>
      <c r="H558">
        <v>17703</v>
      </c>
      <c r="I558" t="s">
        <v>61</v>
      </c>
      <c r="J558" t="s">
        <v>606</v>
      </c>
      <c r="K558" t="s">
        <v>63</v>
      </c>
      <c r="L558">
        <v>29</v>
      </c>
      <c r="N558" t="str">
        <f t="shared" si="49"/>
        <v>0</v>
      </c>
      <c r="O558">
        <v>29</v>
      </c>
      <c r="P558" t="s">
        <v>99</v>
      </c>
      <c r="Q558" t="s">
        <v>84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300</v>
      </c>
      <c r="AB558" t="str">
        <f t="shared" si="48"/>
        <v>0230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73</v>
      </c>
      <c r="AO558" t="s">
        <v>132</v>
      </c>
      <c r="AP558" t="b">
        <v>0</v>
      </c>
      <c r="AQ558" t="b">
        <v>0</v>
      </c>
      <c r="AR558" t="s">
        <v>75</v>
      </c>
      <c r="AS558" t="b">
        <v>0</v>
      </c>
      <c r="AT558" t="s">
        <v>76</v>
      </c>
      <c r="AU558" t="s">
        <v>61</v>
      </c>
      <c r="AX558" t="s">
        <v>671</v>
      </c>
      <c r="AY558" t="s">
        <v>61</v>
      </c>
      <c r="BA558" t="b">
        <v>0</v>
      </c>
      <c r="BB558" t="s">
        <v>61</v>
      </c>
      <c r="BC558">
        <v>9410100</v>
      </c>
      <c r="BD558" t="s">
        <v>61</v>
      </c>
    </row>
    <row r="559" spans="1:56" x14ac:dyDescent="0.25">
      <c r="A559" t="s">
        <v>480</v>
      </c>
      <c r="B559" t="s">
        <v>681</v>
      </c>
      <c r="C559">
        <v>9410120</v>
      </c>
      <c r="D559" t="s">
        <v>115</v>
      </c>
      <c r="E559" t="s">
        <v>115</v>
      </c>
      <c r="F559" t="s">
        <v>605</v>
      </c>
      <c r="G559" t="s">
        <v>675</v>
      </c>
      <c r="H559">
        <v>17703</v>
      </c>
      <c r="I559" t="s">
        <v>61</v>
      </c>
      <c r="J559" t="s">
        <v>606</v>
      </c>
      <c r="K559" t="s">
        <v>63</v>
      </c>
      <c r="L559">
        <v>29</v>
      </c>
      <c r="N559" t="str">
        <f t="shared" si="49"/>
        <v>0</v>
      </c>
      <c r="O559">
        <v>29</v>
      </c>
      <c r="P559" t="s">
        <v>99</v>
      </c>
      <c r="Q559" t="s">
        <v>84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300</v>
      </c>
      <c r="AB559" t="str">
        <f t="shared" si="48"/>
        <v>0230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73</v>
      </c>
      <c r="AO559" t="s">
        <v>132</v>
      </c>
      <c r="AP559" t="b">
        <v>0</v>
      </c>
      <c r="AQ559" t="b">
        <v>0</v>
      </c>
      <c r="AR559" t="s">
        <v>75</v>
      </c>
      <c r="AS559" t="b">
        <v>0</v>
      </c>
      <c r="AT559" t="s">
        <v>76</v>
      </c>
      <c r="AU559" t="s">
        <v>61</v>
      </c>
      <c r="AX559" t="s">
        <v>671</v>
      </c>
      <c r="AY559" t="s">
        <v>61</v>
      </c>
      <c r="BA559" t="b">
        <v>0</v>
      </c>
      <c r="BB559" t="s">
        <v>61</v>
      </c>
      <c r="BC559">
        <v>9410100</v>
      </c>
      <c r="BD559" t="s">
        <v>61</v>
      </c>
    </row>
    <row r="560" spans="1:56" x14ac:dyDescent="0.25">
      <c r="A560" t="s">
        <v>423</v>
      </c>
      <c r="B560" t="s">
        <v>682</v>
      </c>
      <c r="C560">
        <v>1501390</v>
      </c>
      <c r="D560" t="s">
        <v>79</v>
      </c>
      <c r="E560" t="s">
        <v>79</v>
      </c>
      <c r="F560" t="s">
        <v>428</v>
      </c>
      <c r="G560" t="s">
        <v>683</v>
      </c>
      <c r="I560" t="s">
        <v>61</v>
      </c>
      <c r="J560" t="s">
        <v>429</v>
      </c>
      <c r="K560" t="s">
        <v>63</v>
      </c>
      <c r="L560">
        <v>25</v>
      </c>
      <c r="N560" t="str">
        <f t="shared" si="49"/>
        <v>0</v>
      </c>
      <c r="O560">
        <v>25</v>
      </c>
      <c r="P560" t="s">
        <v>83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 t="str">
        <f t="shared" si="48"/>
        <v>0230</v>
      </c>
      <c r="AC560" t="s">
        <v>86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73</v>
      </c>
      <c r="AO560" t="s">
        <v>132</v>
      </c>
      <c r="AP560" t="b">
        <v>0</v>
      </c>
      <c r="AQ560" t="b">
        <v>0</v>
      </c>
      <c r="AR560" t="s">
        <v>75</v>
      </c>
      <c r="AS560" t="b">
        <v>0</v>
      </c>
      <c r="AT560" t="s">
        <v>76</v>
      </c>
      <c r="AU560" t="s">
        <v>61</v>
      </c>
      <c r="AX560" t="s">
        <v>671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122</v>
      </c>
      <c r="B561" t="s">
        <v>531</v>
      </c>
      <c r="C561">
        <v>1700364</v>
      </c>
      <c r="D561" t="s">
        <v>115</v>
      </c>
      <c r="E561" t="s">
        <v>115</v>
      </c>
      <c r="F561" t="s">
        <v>59</v>
      </c>
      <c r="G561" t="s">
        <v>684</v>
      </c>
      <c r="H561">
        <v>11003</v>
      </c>
      <c r="I561" t="s">
        <v>61</v>
      </c>
      <c r="J561" t="s">
        <v>62</v>
      </c>
      <c r="K561" t="s">
        <v>63</v>
      </c>
      <c r="L561">
        <v>35</v>
      </c>
      <c r="N561" t="str">
        <f t="shared" si="49"/>
        <v>0</v>
      </c>
      <c r="O561">
        <v>35</v>
      </c>
      <c r="P561" t="s">
        <v>99</v>
      </c>
      <c r="Q561" t="s">
        <v>84</v>
      </c>
      <c r="R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103</v>
      </c>
      <c r="AB561" t="str">
        <f t="shared" si="48"/>
        <v>0230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131</v>
      </c>
      <c r="AO561" t="s">
        <v>132</v>
      </c>
      <c r="AP561" t="b">
        <v>0</v>
      </c>
      <c r="AQ561" t="b">
        <v>0</v>
      </c>
      <c r="AR561" t="s">
        <v>75</v>
      </c>
      <c r="AS561" t="b">
        <v>0</v>
      </c>
      <c r="AT561" t="s">
        <v>76</v>
      </c>
      <c r="AU561" t="s">
        <v>61</v>
      </c>
      <c r="AX561" t="s">
        <v>671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122</v>
      </c>
      <c r="B562" t="s">
        <v>613</v>
      </c>
      <c r="C562">
        <v>2107360</v>
      </c>
      <c r="D562" t="s">
        <v>88</v>
      </c>
      <c r="E562" t="s">
        <v>88</v>
      </c>
      <c r="F562" t="s">
        <v>203</v>
      </c>
      <c r="G562" t="s">
        <v>684</v>
      </c>
      <c r="H562">
        <v>10004</v>
      </c>
      <c r="I562" t="s">
        <v>61</v>
      </c>
      <c r="J562" t="s">
        <v>204</v>
      </c>
      <c r="K562" t="s">
        <v>63</v>
      </c>
      <c r="L562">
        <v>38</v>
      </c>
      <c r="N562" t="str">
        <f t="shared" si="49"/>
        <v>0</v>
      </c>
      <c r="O562">
        <v>38</v>
      </c>
      <c r="P562" t="s">
        <v>99</v>
      </c>
      <c r="Q562" t="s">
        <v>84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 t="str">
        <f t="shared" si="48"/>
        <v>0230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73</v>
      </c>
      <c r="AO562" t="s">
        <v>132</v>
      </c>
      <c r="AP562" t="b">
        <v>0</v>
      </c>
      <c r="AQ562" t="b">
        <v>0</v>
      </c>
      <c r="AR562" t="s">
        <v>75</v>
      </c>
      <c r="AS562" t="b">
        <v>0</v>
      </c>
      <c r="AT562" t="s">
        <v>76</v>
      </c>
      <c r="AU562" t="s">
        <v>61</v>
      </c>
      <c r="AX562" t="s">
        <v>671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122</v>
      </c>
      <c r="B563" t="s">
        <v>685</v>
      </c>
      <c r="C563">
        <v>1009320</v>
      </c>
      <c r="D563" t="s">
        <v>151</v>
      </c>
      <c r="E563" t="s">
        <v>151</v>
      </c>
      <c r="G563" t="s">
        <v>686</v>
      </c>
      <c r="H563">
        <v>12002</v>
      </c>
      <c r="I563" t="s">
        <v>61</v>
      </c>
      <c r="J563" t="s">
        <v>274</v>
      </c>
      <c r="K563" t="s">
        <v>63</v>
      </c>
      <c r="L563">
        <v>50</v>
      </c>
      <c r="N563" t="str">
        <f t="shared" si="49"/>
        <v>0</v>
      </c>
      <c r="O563">
        <v>50</v>
      </c>
      <c r="P563" t="s">
        <v>64</v>
      </c>
      <c r="Q563" t="s">
        <v>65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 t="str">
        <f t="shared" si="48"/>
        <v>0230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73</v>
      </c>
      <c r="AO563" t="s">
        <v>100</v>
      </c>
      <c r="AP563" t="b">
        <v>0</v>
      </c>
      <c r="AQ563" t="b">
        <v>0</v>
      </c>
      <c r="AR563" t="s">
        <v>75</v>
      </c>
      <c r="AS563" t="b">
        <v>0</v>
      </c>
      <c r="AT563" t="s">
        <v>76</v>
      </c>
      <c r="AU563" t="s">
        <v>61</v>
      </c>
      <c r="AX563" t="s">
        <v>671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122</v>
      </c>
      <c r="B564" t="s">
        <v>685</v>
      </c>
      <c r="C564">
        <v>1009320</v>
      </c>
      <c r="D564" t="s">
        <v>151</v>
      </c>
      <c r="E564" t="s">
        <v>151</v>
      </c>
      <c r="G564" t="s">
        <v>687</v>
      </c>
      <c r="H564">
        <v>12002</v>
      </c>
      <c r="I564" t="s">
        <v>61</v>
      </c>
      <c r="J564" t="s">
        <v>274</v>
      </c>
      <c r="K564" t="s">
        <v>63</v>
      </c>
      <c r="L564">
        <v>50</v>
      </c>
      <c r="N564" t="str">
        <f t="shared" si="49"/>
        <v>0</v>
      </c>
      <c r="O564">
        <v>50</v>
      </c>
      <c r="P564" t="s">
        <v>83</v>
      </c>
      <c r="Q564" t="s">
        <v>65</v>
      </c>
      <c r="R564" t="s">
        <v>65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 t="str">
        <f t="shared" si="48"/>
        <v>0230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73</v>
      </c>
      <c r="AO564" t="s">
        <v>100</v>
      </c>
      <c r="AP564" t="b">
        <v>0</v>
      </c>
      <c r="AQ564" t="b">
        <v>0</v>
      </c>
      <c r="AR564" t="s">
        <v>75</v>
      </c>
      <c r="AS564" t="b">
        <v>0</v>
      </c>
      <c r="AT564" t="s">
        <v>76</v>
      </c>
      <c r="AU564" t="s">
        <v>61</v>
      </c>
      <c r="AX564" t="s">
        <v>671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309</v>
      </c>
      <c r="B565" t="s">
        <v>688</v>
      </c>
      <c r="C565" t="str">
        <f>"0300310"</f>
        <v>0300310</v>
      </c>
      <c r="D565" t="s">
        <v>101</v>
      </c>
      <c r="E565" t="s">
        <v>101</v>
      </c>
      <c r="F565" t="s">
        <v>337</v>
      </c>
      <c r="G565" t="s">
        <v>666</v>
      </c>
      <c r="I565" t="s">
        <v>61</v>
      </c>
      <c r="J565" t="s">
        <v>338</v>
      </c>
      <c r="K565" t="s">
        <v>63</v>
      </c>
      <c r="L565">
        <v>41</v>
      </c>
      <c r="N565" t="str">
        <f t="shared" si="49"/>
        <v>0</v>
      </c>
      <c r="O565">
        <v>41</v>
      </c>
      <c r="P565" t="s">
        <v>99</v>
      </c>
      <c r="Q565" t="s">
        <v>65</v>
      </c>
      <c r="R565" t="s">
        <v>65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 t="str">
        <f t="shared" si="48"/>
        <v>0230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131</v>
      </c>
      <c r="AO565" t="s">
        <v>132</v>
      </c>
      <c r="AP565" t="b">
        <v>0</v>
      </c>
      <c r="AQ565" t="b">
        <v>0</v>
      </c>
      <c r="AR565" t="s">
        <v>75</v>
      </c>
      <c r="AS565" t="b">
        <v>0</v>
      </c>
      <c r="AT565" t="s">
        <v>76</v>
      </c>
      <c r="AU565" t="s">
        <v>61</v>
      </c>
      <c r="AX565" t="s">
        <v>671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309</v>
      </c>
      <c r="B566" t="s">
        <v>688</v>
      </c>
      <c r="C566" t="str">
        <f>"0300310"</f>
        <v>0300310</v>
      </c>
      <c r="D566" t="s">
        <v>151</v>
      </c>
      <c r="E566" t="s">
        <v>151</v>
      </c>
      <c r="F566" t="s">
        <v>337</v>
      </c>
      <c r="G566" t="s">
        <v>667</v>
      </c>
      <c r="I566" t="s">
        <v>61</v>
      </c>
      <c r="J566" t="s">
        <v>338</v>
      </c>
      <c r="K566" t="s">
        <v>63</v>
      </c>
      <c r="L566">
        <v>35</v>
      </c>
      <c r="N566">
        <v>1</v>
      </c>
      <c r="O566">
        <v>34</v>
      </c>
      <c r="P566" t="s">
        <v>99</v>
      </c>
      <c r="Q566" t="s">
        <v>65</v>
      </c>
      <c r="R566" t="s">
        <v>65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 t="str">
        <f t="shared" si="48"/>
        <v>0230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131</v>
      </c>
      <c r="AO566" t="s">
        <v>132</v>
      </c>
      <c r="AP566" t="b">
        <v>0</v>
      </c>
      <c r="AQ566" t="b">
        <v>0</v>
      </c>
      <c r="AR566" t="s">
        <v>75</v>
      </c>
      <c r="AS566" t="b">
        <v>0</v>
      </c>
      <c r="AT566" t="s">
        <v>76</v>
      </c>
      <c r="AU566" t="s">
        <v>61</v>
      </c>
      <c r="AX566" t="s">
        <v>671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309</v>
      </c>
      <c r="B567" t="s">
        <v>689</v>
      </c>
      <c r="C567" t="str">
        <f>"0300320"</f>
        <v>0300320</v>
      </c>
      <c r="D567" t="s">
        <v>101</v>
      </c>
      <c r="E567" t="s">
        <v>101</v>
      </c>
      <c r="F567" t="s">
        <v>337</v>
      </c>
      <c r="G567" t="s">
        <v>666</v>
      </c>
      <c r="I567" t="s">
        <v>61</v>
      </c>
      <c r="J567" t="s">
        <v>338</v>
      </c>
      <c r="K567" t="s">
        <v>63</v>
      </c>
      <c r="L567">
        <v>2</v>
      </c>
      <c r="N567" t="str">
        <f t="shared" ref="N567:N579" si="50">"0"</f>
        <v>0</v>
      </c>
      <c r="O567">
        <v>2</v>
      </c>
      <c r="P567" t="s">
        <v>99</v>
      </c>
      <c r="Q567" t="s">
        <v>65</v>
      </c>
      <c r="R567" t="s">
        <v>65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 t="str">
        <f t="shared" si="48"/>
        <v>0230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131</v>
      </c>
      <c r="AO567" t="s">
        <v>132</v>
      </c>
      <c r="AP567" t="b">
        <v>0</v>
      </c>
      <c r="AQ567" t="b">
        <v>0</v>
      </c>
      <c r="AR567" t="s">
        <v>75</v>
      </c>
      <c r="AS567" t="b">
        <v>0</v>
      </c>
      <c r="AT567" t="s">
        <v>76</v>
      </c>
      <c r="AU567" t="s">
        <v>61</v>
      </c>
      <c r="AX567" t="s">
        <v>671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309</v>
      </c>
      <c r="B568" t="s">
        <v>689</v>
      </c>
      <c r="C568" t="str">
        <f>"0300320"</f>
        <v>0300320</v>
      </c>
      <c r="D568" t="s">
        <v>151</v>
      </c>
      <c r="E568" t="s">
        <v>151</v>
      </c>
      <c r="F568" t="s">
        <v>337</v>
      </c>
      <c r="G568" t="s">
        <v>667</v>
      </c>
      <c r="I568" t="s">
        <v>61</v>
      </c>
      <c r="J568" t="s">
        <v>338</v>
      </c>
      <c r="K568" t="s">
        <v>63</v>
      </c>
      <c r="L568">
        <v>2</v>
      </c>
      <c r="N568" t="str">
        <f t="shared" si="50"/>
        <v>0</v>
      </c>
      <c r="O568">
        <v>2</v>
      </c>
      <c r="P568" t="s">
        <v>99</v>
      </c>
      <c r="Q568" t="s">
        <v>65</v>
      </c>
      <c r="R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103</v>
      </c>
      <c r="AB568" t="str">
        <f t="shared" si="48"/>
        <v>0230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131</v>
      </c>
      <c r="AO568" t="s">
        <v>132</v>
      </c>
      <c r="AP568" t="b">
        <v>0</v>
      </c>
      <c r="AQ568" t="b">
        <v>0</v>
      </c>
      <c r="AR568" t="s">
        <v>75</v>
      </c>
      <c r="AS568" t="b">
        <v>0</v>
      </c>
      <c r="AT568" t="s">
        <v>76</v>
      </c>
      <c r="AU568" t="s">
        <v>61</v>
      </c>
      <c r="AX568" t="s">
        <v>671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309</v>
      </c>
      <c r="B569" t="s">
        <v>690</v>
      </c>
      <c r="C569" t="str">
        <f>"0300330"</f>
        <v>0300330</v>
      </c>
      <c r="D569" t="s">
        <v>101</v>
      </c>
      <c r="E569" t="s">
        <v>101</v>
      </c>
      <c r="F569" t="s">
        <v>337</v>
      </c>
      <c r="G569" t="s">
        <v>666</v>
      </c>
      <c r="I569" t="s">
        <v>61</v>
      </c>
      <c r="J569" t="s">
        <v>338</v>
      </c>
      <c r="K569" t="s">
        <v>63</v>
      </c>
      <c r="L569">
        <v>2</v>
      </c>
      <c r="N569" t="str">
        <f t="shared" si="50"/>
        <v>0</v>
      </c>
      <c r="O569">
        <v>2</v>
      </c>
      <c r="P569" t="s">
        <v>99</v>
      </c>
      <c r="Q569" t="s">
        <v>84</v>
      </c>
      <c r="R569" t="s">
        <v>65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 t="str">
        <f t="shared" si="48"/>
        <v>0230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87</v>
      </c>
      <c r="AK569" t="s">
        <v>61</v>
      </c>
      <c r="AL569" t="s">
        <v>61</v>
      </c>
      <c r="AM569" t="s">
        <v>61</v>
      </c>
      <c r="AN569" t="s">
        <v>131</v>
      </c>
      <c r="AO569" t="s">
        <v>132</v>
      </c>
      <c r="AP569" t="b">
        <v>0</v>
      </c>
      <c r="AQ569" t="b">
        <v>0</v>
      </c>
      <c r="AR569" t="s">
        <v>75</v>
      </c>
      <c r="AS569" t="b">
        <v>0</v>
      </c>
      <c r="AT569" t="s">
        <v>76</v>
      </c>
      <c r="AU569" t="s">
        <v>61</v>
      </c>
      <c r="AX569" t="s">
        <v>671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309</v>
      </c>
      <c r="B570" t="s">
        <v>690</v>
      </c>
      <c r="C570" t="str">
        <f>"0300330"</f>
        <v>0300330</v>
      </c>
      <c r="D570" t="s">
        <v>151</v>
      </c>
      <c r="E570" t="s">
        <v>151</v>
      </c>
      <c r="F570" t="s">
        <v>337</v>
      </c>
      <c r="G570" t="s">
        <v>667</v>
      </c>
      <c r="I570" t="s">
        <v>61</v>
      </c>
      <c r="J570" t="s">
        <v>338</v>
      </c>
      <c r="K570" t="s">
        <v>63</v>
      </c>
      <c r="L570">
        <v>2</v>
      </c>
      <c r="N570" t="str">
        <f t="shared" si="50"/>
        <v>0</v>
      </c>
      <c r="O570">
        <v>2</v>
      </c>
      <c r="P570" t="s">
        <v>99</v>
      </c>
      <c r="Q570" t="s">
        <v>84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 t="str">
        <f t="shared" si="48"/>
        <v>0230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87</v>
      </c>
      <c r="AK570" t="s">
        <v>61</v>
      </c>
      <c r="AL570" t="s">
        <v>61</v>
      </c>
      <c r="AM570" t="s">
        <v>61</v>
      </c>
      <c r="AN570" t="s">
        <v>131</v>
      </c>
      <c r="AO570" t="s">
        <v>132</v>
      </c>
      <c r="AP570" t="b">
        <v>0</v>
      </c>
      <c r="AQ570" t="b">
        <v>0</v>
      </c>
      <c r="AR570" t="s">
        <v>75</v>
      </c>
      <c r="AS570" t="b">
        <v>0</v>
      </c>
      <c r="AT570" t="s">
        <v>76</v>
      </c>
      <c r="AU570" t="s">
        <v>61</v>
      </c>
      <c r="AX570" t="s">
        <v>671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309</v>
      </c>
      <c r="B571" t="s">
        <v>691</v>
      </c>
      <c r="C571">
        <v>1302460</v>
      </c>
      <c r="D571" t="s">
        <v>115</v>
      </c>
      <c r="E571" t="s">
        <v>115</v>
      </c>
      <c r="G571" t="s">
        <v>666</v>
      </c>
      <c r="H571">
        <v>24100</v>
      </c>
      <c r="I571" t="s">
        <v>61</v>
      </c>
      <c r="J571" t="s">
        <v>316</v>
      </c>
      <c r="K571" t="s">
        <v>63</v>
      </c>
      <c r="L571">
        <v>25</v>
      </c>
      <c r="N571" t="str">
        <f t="shared" si="50"/>
        <v>0</v>
      </c>
      <c r="O571">
        <v>25</v>
      </c>
      <c r="P571" t="s">
        <v>99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 t="str">
        <f t="shared" si="48"/>
        <v>0230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73</v>
      </c>
      <c r="AO571" t="s">
        <v>100</v>
      </c>
      <c r="AP571" t="b">
        <v>0</v>
      </c>
      <c r="AQ571" t="b">
        <v>0</v>
      </c>
      <c r="AR571" t="s">
        <v>75</v>
      </c>
      <c r="AS571" t="b">
        <v>0</v>
      </c>
      <c r="AT571" t="s">
        <v>76</v>
      </c>
      <c r="AU571" t="s">
        <v>61</v>
      </c>
      <c r="AX571" t="s">
        <v>671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309</v>
      </c>
      <c r="B572" t="s">
        <v>692</v>
      </c>
      <c r="C572">
        <v>1302470</v>
      </c>
      <c r="D572" t="s">
        <v>115</v>
      </c>
      <c r="E572" t="s">
        <v>115</v>
      </c>
      <c r="G572" t="s">
        <v>666</v>
      </c>
      <c r="H572">
        <v>24100</v>
      </c>
      <c r="I572" t="s">
        <v>61</v>
      </c>
      <c r="J572" t="s">
        <v>316</v>
      </c>
      <c r="K572" t="s">
        <v>63</v>
      </c>
      <c r="L572">
        <v>20</v>
      </c>
      <c r="N572" t="str">
        <f t="shared" si="50"/>
        <v>0</v>
      </c>
      <c r="O572">
        <v>20</v>
      </c>
      <c r="P572" t="s">
        <v>99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 t="str">
        <f t="shared" si="48"/>
        <v>0230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73</v>
      </c>
      <c r="AO572" t="s">
        <v>132</v>
      </c>
      <c r="AP572" t="b">
        <v>0</v>
      </c>
      <c r="AQ572" t="b">
        <v>0</v>
      </c>
      <c r="AR572" t="s">
        <v>75</v>
      </c>
      <c r="AS572" t="b">
        <v>0</v>
      </c>
      <c r="AT572" t="s">
        <v>76</v>
      </c>
      <c r="AU572" t="s">
        <v>61</v>
      </c>
      <c r="AX572" t="s">
        <v>671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309</v>
      </c>
      <c r="B573" t="s">
        <v>693</v>
      </c>
      <c r="C573">
        <v>1302480</v>
      </c>
      <c r="D573" t="s">
        <v>115</v>
      </c>
      <c r="E573" t="s">
        <v>115</v>
      </c>
      <c r="G573" t="s">
        <v>666</v>
      </c>
      <c r="H573">
        <v>24100</v>
      </c>
      <c r="I573" t="s">
        <v>61</v>
      </c>
      <c r="J573" t="s">
        <v>316</v>
      </c>
      <c r="K573" t="s">
        <v>63</v>
      </c>
      <c r="L573">
        <v>15</v>
      </c>
      <c r="N573" t="str">
        <f t="shared" si="50"/>
        <v>0</v>
      </c>
      <c r="O573">
        <v>15</v>
      </c>
      <c r="P573" t="s">
        <v>99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 t="str">
        <f t="shared" si="48"/>
        <v>0230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73</v>
      </c>
      <c r="AO573" t="s">
        <v>100</v>
      </c>
      <c r="AP573" t="b">
        <v>0</v>
      </c>
      <c r="AQ573" t="b">
        <v>0</v>
      </c>
      <c r="AR573" t="s">
        <v>75</v>
      </c>
      <c r="AS573" t="b">
        <v>0</v>
      </c>
      <c r="AT573" t="s">
        <v>76</v>
      </c>
      <c r="AU573" t="s">
        <v>61</v>
      </c>
      <c r="AX573" t="s">
        <v>671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309</v>
      </c>
      <c r="B574" t="s">
        <v>694</v>
      </c>
      <c r="C574">
        <v>1302490</v>
      </c>
      <c r="D574" t="s">
        <v>115</v>
      </c>
      <c r="E574" t="s">
        <v>115</v>
      </c>
      <c r="G574" t="s">
        <v>666</v>
      </c>
      <c r="H574">
        <v>24100</v>
      </c>
      <c r="I574" t="s">
        <v>61</v>
      </c>
      <c r="J574" t="s">
        <v>316</v>
      </c>
      <c r="K574" t="s">
        <v>63</v>
      </c>
      <c r="L574">
        <v>10</v>
      </c>
      <c r="N574" t="str">
        <f t="shared" si="50"/>
        <v>0</v>
      </c>
      <c r="O574">
        <v>10</v>
      </c>
      <c r="P574" t="s">
        <v>99</v>
      </c>
      <c r="Q574" t="s">
        <v>84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 t="str">
        <f t="shared" si="48"/>
        <v>0230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87</v>
      </c>
      <c r="AK574" t="s">
        <v>61</v>
      </c>
      <c r="AL574" t="s">
        <v>61</v>
      </c>
      <c r="AM574" t="s">
        <v>61</v>
      </c>
      <c r="AN574" t="s">
        <v>73</v>
      </c>
      <c r="AO574" t="s">
        <v>100</v>
      </c>
      <c r="AP574" t="b">
        <v>0</v>
      </c>
      <c r="AQ574" t="b">
        <v>0</v>
      </c>
      <c r="AR574" t="s">
        <v>75</v>
      </c>
      <c r="AS574" t="b">
        <v>0</v>
      </c>
      <c r="AT574" t="s">
        <v>76</v>
      </c>
      <c r="AU574" t="s">
        <v>61</v>
      </c>
      <c r="AX574" t="s">
        <v>671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271</v>
      </c>
      <c r="B575" t="s">
        <v>695</v>
      </c>
      <c r="C575">
        <v>1001340</v>
      </c>
      <c r="D575" t="s">
        <v>126</v>
      </c>
      <c r="E575" t="s">
        <v>126</v>
      </c>
      <c r="G575" t="s">
        <v>696</v>
      </c>
      <c r="H575">
        <v>13001</v>
      </c>
      <c r="I575" t="s">
        <v>61</v>
      </c>
      <c r="J575" t="s">
        <v>278</v>
      </c>
      <c r="K575" t="s">
        <v>63</v>
      </c>
      <c r="L575">
        <v>27</v>
      </c>
      <c r="N575" t="str">
        <f t="shared" si="50"/>
        <v>0</v>
      </c>
      <c r="O575">
        <v>27</v>
      </c>
      <c r="P575" t="s">
        <v>99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 t="str">
        <f t="shared" si="48"/>
        <v>0230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73</v>
      </c>
      <c r="AO575" t="s">
        <v>100</v>
      </c>
      <c r="AP575" t="b">
        <v>0</v>
      </c>
      <c r="AQ575" t="b">
        <v>0</v>
      </c>
      <c r="AR575" t="s">
        <v>143</v>
      </c>
      <c r="AS575" t="b">
        <v>0</v>
      </c>
      <c r="AT575" t="s">
        <v>76</v>
      </c>
      <c r="AU575" t="s">
        <v>61</v>
      </c>
      <c r="AX575" t="s">
        <v>671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271</v>
      </c>
      <c r="B576" t="s">
        <v>695</v>
      </c>
      <c r="C576">
        <v>1001340</v>
      </c>
      <c r="D576" t="s">
        <v>101</v>
      </c>
      <c r="E576" t="s">
        <v>101</v>
      </c>
      <c r="G576" t="s">
        <v>697</v>
      </c>
      <c r="H576">
        <v>15002</v>
      </c>
      <c r="I576" t="s">
        <v>61</v>
      </c>
      <c r="J576" t="s">
        <v>280</v>
      </c>
      <c r="K576" t="s">
        <v>63</v>
      </c>
      <c r="L576">
        <v>27</v>
      </c>
      <c r="N576" t="str">
        <f t="shared" si="50"/>
        <v>0</v>
      </c>
      <c r="O576">
        <v>27</v>
      </c>
      <c r="P576" t="s">
        <v>99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 t="str">
        <f t="shared" si="48"/>
        <v>0230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73</v>
      </c>
      <c r="AO576" t="s">
        <v>100</v>
      </c>
      <c r="AP576" t="b">
        <v>0</v>
      </c>
      <c r="AQ576" t="b">
        <v>0</v>
      </c>
      <c r="AR576" t="s">
        <v>143</v>
      </c>
      <c r="AS576" t="b">
        <v>0</v>
      </c>
      <c r="AT576" t="s">
        <v>76</v>
      </c>
      <c r="AU576" t="s">
        <v>61</v>
      </c>
      <c r="AX576" t="s">
        <v>671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271</v>
      </c>
      <c r="B577" t="s">
        <v>615</v>
      </c>
      <c r="C577">
        <v>1001550</v>
      </c>
      <c r="D577" t="s">
        <v>88</v>
      </c>
      <c r="E577" t="s">
        <v>88</v>
      </c>
      <c r="F577" t="s">
        <v>152</v>
      </c>
      <c r="G577" t="s">
        <v>698</v>
      </c>
      <c r="I577" t="s">
        <v>61</v>
      </c>
      <c r="J577" t="s">
        <v>154</v>
      </c>
      <c r="K577" t="s">
        <v>63</v>
      </c>
      <c r="L577">
        <v>43</v>
      </c>
      <c r="N577" t="str">
        <f t="shared" si="50"/>
        <v>0</v>
      </c>
      <c r="O577">
        <v>43</v>
      </c>
      <c r="P577" t="s">
        <v>99</v>
      </c>
      <c r="Q577" t="s">
        <v>84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 t="str">
        <f t="shared" si="48"/>
        <v>0230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73</v>
      </c>
      <c r="AO577" t="s">
        <v>74</v>
      </c>
      <c r="AP577" t="b">
        <v>0</v>
      </c>
      <c r="AQ577" t="b">
        <v>0</v>
      </c>
      <c r="AR577" t="s">
        <v>75</v>
      </c>
      <c r="AS577" t="b">
        <v>0</v>
      </c>
      <c r="AT577" t="s">
        <v>76</v>
      </c>
      <c r="AU577" t="s">
        <v>61</v>
      </c>
      <c r="AX577" t="s">
        <v>671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364</v>
      </c>
      <c r="B578" t="s">
        <v>384</v>
      </c>
      <c r="C578">
        <v>1206310</v>
      </c>
      <c r="D578" t="s">
        <v>126</v>
      </c>
      <c r="E578" t="s">
        <v>126</v>
      </c>
      <c r="F578" t="s">
        <v>699</v>
      </c>
      <c r="G578" t="s">
        <v>680</v>
      </c>
      <c r="I578" t="s">
        <v>61</v>
      </c>
      <c r="J578" t="s">
        <v>700</v>
      </c>
      <c r="K578" t="s">
        <v>63</v>
      </c>
      <c r="L578">
        <v>25</v>
      </c>
      <c r="M578">
        <v>10</v>
      </c>
      <c r="N578" t="str">
        <f t="shared" si="50"/>
        <v>0</v>
      </c>
      <c r="O578">
        <v>25</v>
      </c>
      <c r="P578" t="s">
        <v>99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103</v>
      </c>
      <c r="AB578" t="str">
        <f t="shared" si="48"/>
        <v>0230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73</v>
      </c>
      <c r="AO578" t="s">
        <v>74</v>
      </c>
      <c r="AP578" t="b">
        <v>0</v>
      </c>
      <c r="AQ578" t="b">
        <v>0</v>
      </c>
      <c r="AR578" t="s">
        <v>75</v>
      </c>
      <c r="AS578" t="b">
        <v>0</v>
      </c>
      <c r="AT578" t="s">
        <v>76</v>
      </c>
      <c r="AU578" t="s">
        <v>61</v>
      </c>
      <c r="AX578" t="s">
        <v>671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364</v>
      </c>
      <c r="B579" t="s">
        <v>571</v>
      </c>
      <c r="C579">
        <v>1200310</v>
      </c>
      <c r="D579" t="s">
        <v>115</v>
      </c>
      <c r="E579" t="s">
        <v>115</v>
      </c>
      <c r="G579" t="s">
        <v>701</v>
      </c>
      <c r="H579">
        <v>15015</v>
      </c>
      <c r="I579" t="s">
        <v>61</v>
      </c>
      <c r="J579" t="s">
        <v>389</v>
      </c>
      <c r="K579" t="s">
        <v>63</v>
      </c>
      <c r="L579">
        <v>25</v>
      </c>
      <c r="M579">
        <v>10</v>
      </c>
      <c r="N579" t="str">
        <f t="shared" si="50"/>
        <v>0</v>
      </c>
      <c r="O579">
        <v>25</v>
      </c>
      <c r="P579" t="s">
        <v>99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103</v>
      </c>
      <c r="AB579" t="str">
        <f t="shared" ref="AB579:AB642" si="51">"0230"</f>
        <v>0230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73</v>
      </c>
      <c r="AO579" t="s">
        <v>74</v>
      </c>
      <c r="AP579" t="b">
        <v>0</v>
      </c>
      <c r="AQ579" t="b">
        <v>0</v>
      </c>
      <c r="AR579" t="s">
        <v>75</v>
      </c>
      <c r="AS579" t="b">
        <v>0</v>
      </c>
      <c r="AT579" t="s">
        <v>76</v>
      </c>
      <c r="AU579" t="s">
        <v>61</v>
      </c>
      <c r="AX579" t="s">
        <v>671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364</v>
      </c>
      <c r="B580" t="s">
        <v>384</v>
      </c>
      <c r="C580">
        <v>1206310</v>
      </c>
      <c r="D580" t="s">
        <v>101</v>
      </c>
      <c r="E580" t="s">
        <v>101</v>
      </c>
      <c r="F580" t="s">
        <v>385</v>
      </c>
      <c r="G580" t="s">
        <v>702</v>
      </c>
      <c r="H580">
        <v>11004</v>
      </c>
      <c r="I580" t="s">
        <v>61</v>
      </c>
      <c r="J580" t="s">
        <v>386</v>
      </c>
      <c r="K580" t="s">
        <v>63</v>
      </c>
      <c r="L580">
        <v>25</v>
      </c>
      <c r="N580">
        <v>1</v>
      </c>
      <c r="O580">
        <v>24</v>
      </c>
      <c r="P580" t="s">
        <v>99</v>
      </c>
      <c r="Q580" t="s">
        <v>65</v>
      </c>
      <c r="R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103</v>
      </c>
      <c r="AB580" t="str">
        <f t="shared" si="51"/>
        <v>0230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73</v>
      </c>
      <c r="AO580" t="s">
        <v>74</v>
      </c>
      <c r="AP580" t="b">
        <v>0</v>
      </c>
      <c r="AQ580" t="b">
        <v>0</v>
      </c>
      <c r="AR580" t="s">
        <v>75</v>
      </c>
      <c r="AS580" t="b">
        <v>0</v>
      </c>
      <c r="AT580" t="s">
        <v>76</v>
      </c>
      <c r="AU580" t="s">
        <v>61</v>
      </c>
      <c r="AX580" t="s">
        <v>671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364</v>
      </c>
      <c r="B581" t="s">
        <v>384</v>
      </c>
      <c r="C581">
        <v>1206310</v>
      </c>
      <c r="D581" t="s">
        <v>151</v>
      </c>
      <c r="E581" t="s">
        <v>151</v>
      </c>
      <c r="F581" t="s">
        <v>385</v>
      </c>
      <c r="G581" t="s">
        <v>701</v>
      </c>
      <c r="H581">
        <v>11004</v>
      </c>
      <c r="I581" t="s">
        <v>61</v>
      </c>
      <c r="J581" t="s">
        <v>386</v>
      </c>
      <c r="K581" t="s">
        <v>63</v>
      </c>
      <c r="L581">
        <v>25</v>
      </c>
      <c r="N581">
        <v>2</v>
      </c>
      <c r="O581">
        <v>23</v>
      </c>
      <c r="P581" t="s">
        <v>99</v>
      </c>
      <c r="Q581" t="s">
        <v>65</v>
      </c>
      <c r="R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 t="str">
        <f t="shared" si="51"/>
        <v>0230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73</v>
      </c>
      <c r="AO581" t="s">
        <v>74</v>
      </c>
      <c r="AP581" t="b">
        <v>0</v>
      </c>
      <c r="AQ581" t="b">
        <v>0</v>
      </c>
      <c r="AR581" t="s">
        <v>75</v>
      </c>
      <c r="AS581" t="b">
        <v>0</v>
      </c>
      <c r="AT581" t="s">
        <v>76</v>
      </c>
      <c r="AU581" t="s">
        <v>61</v>
      </c>
      <c r="AX581" t="s">
        <v>671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364</v>
      </c>
      <c r="B582" t="s">
        <v>384</v>
      </c>
      <c r="C582">
        <v>1206310</v>
      </c>
      <c r="D582" t="s">
        <v>79</v>
      </c>
      <c r="E582" t="s">
        <v>79</v>
      </c>
      <c r="F582" t="s">
        <v>699</v>
      </c>
      <c r="G582" t="s">
        <v>703</v>
      </c>
      <c r="I582" t="s">
        <v>61</v>
      </c>
      <c r="J582" t="s">
        <v>700</v>
      </c>
      <c r="K582" t="s">
        <v>63</v>
      </c>
      <c r="L582">
        <v>25</v>
      </c>
      <c r="N582" t="str">
        <f t="shared" ref="N582:N591" si="52">"0"</f>
        <v>0</v>
      </c>
      <c r="O582">
        <v>25</v>
      </c>
      <c r="P582" t="s">
        <v>99</v>
      </c>
      <c r="Q582" t="s">
        <v>65</v>
      </c>
      <c r="R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 t="str">
        <f t="shared" si="51"/>
        <v>0230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73</v>
      </c>
      <c r="AO582" t="s">
        <v>74</v>
      </c>
      <c r="AP582" t="b">
        <v>0</v>
      </c>
      <c r="AQ582" t="b">
        <v>0</v>
      </c>
      <c r="AR582" t="s">
        <v>75</v>
      </c>
      <c r="AS582" t="b">
        <v>0</v>
      </c>
      <c r="AT582" t="s">
        <v>76</v>
      </c>
      <c r="AU582" t="s">
        <v>61</v>
      </c>
      <c r="AX582" t="s">
        <v>671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271</v>
      </c>
      <c r="B583" t="s">
        <v>704</v>
      </c>
      <c r="C583">
        <v>1001430</v>
      </c>
      <c r="D583" t="s">
        <v>79</v>
      </c>
      <c r="E583" t="s">
        <v>79</v>
      </c>
      <c r="F583" t="s">
        <v>337</v>
      </c>
      <c r="G583" t="s">
        <v>705</v>
      </c>
      <c r="H583" t="str">
        <f>"05001"</f>
        <v>05001</v>
      </c>
      <c r="I583" t="s">
        <v>61</v>
      </c>
      <c r="J583" t="s">
        <v>676</v>
      </c>
      <c r="K583" t="s">
        <v>63</v>
      </c>
      <c r="L583">
        <v>35</v>
      </c>
      <c r="N583" t="str">
        <f t="shared" si="52"/>
        <v>0</v>
      </c>
      <c r="O583">
        <v>35</v>
      </c>
      <c r="P583" t="s">
        <v>99</v>
      </c>
      <c r="Q583" t="s">
        <v>84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 t="str">
        <f t="shared" si="51"/>
        <v>0230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73</v>
      </c>
      <c r="AO583" t="s">
        <v>74</v>
      </c>
      <c r="AP583" t="b">
        <v>0</v>
      </c>
      <c r="AQ583" t="b">
        <v>0</v>
      </c>
      <c r="AR583" t="s">
        <v>75</v>
      </c>
      <c r="AS583" t="b">
        <v>0</v>
      </c>
      <c r="AT583" t="s">
        <v>76</v>
      </c>
      <c r="AU583" t="s">
        <v>61</v>
      </c>
      <c r="AX583" t="s">
        <v>671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271</v>
      </c>
      <c r="B584" t="s">
        <v>277</v>
      </c>
      <c r="C584">
        <v>1001310</v>
      </c>
      <c r="D584" t="s">
        <v>115</v>
      </c>
      <c r="E584" t="s">
        <v>115</v>
      </c>
      <c r="G584" t="s">
        <v>706</v>
      </c>
      <c r="H584">
        <v>13001</v>
      </c>
      <c r="I584" t="s">
        <v>61</v>
      </c>
      <c r="J584" t="s">
        <v>278</v>
      </c>
      <c r="K584" t="s">
        <v>63</v>
      </c>
      <c r="L584">
        <v>32</v>
      </c>
      <c r="N584" t="str">
        <f t="shared" si="52"/>
        <v>0</v>
      </c>
      <c r="O584">
        <v>32</v>
      </c>
      <c r="P584" t="s">
        <v>99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 t="str">
        <f t="shared" si="51"/>
        <v>0230</v>
      </c>
      <c r="AC584" t="s">
        <v>86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73</v>
      </c>
      <c r="AO584" t="s">
        <v>100</v>
      </c>
      <c r="AP584" t="b">
        <v>0</v>
      </c>
      <c r="AQ584" t="b">
        <v>0</v>
      </c>
      <c r="AR584" t="s">
        <v>143</v>
      </c>
      <c r="AS584" t="b">
        <v>0</v>
      </c>
      <c r="AT584" t="s">
        <v>76</v>
      </c>
      <c r="AU584" t="s">
        <v>61</v>
      </c>
      <c r="AX584" t="s">
        <v>671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423</v>
      </c>
      <c r="B585" t="s">
        <v>674</v>
      </c>
      <c r="C585">
        <v>1502490</v>
      </c>
      <c r="D585" t="s">
        <v>101</v>
      </c>
      <c r="E585" t="s">
        <v>101</v>
      </c>
      <c r="G585" t="s">
        <v>707</v>
      </c>
      <c r="H585" t="str">
        <f>"05001"</f>
        <v>05001</v>
      </c>
      <c r="I585" t="s">
        <v>61</v>
      </c>
      <c r="J585" t="s">
        <v>676</v>
      </c>
      <c r="K585" t="s">
        <v>63</v>
      </c>
      <c r="L585">
        <v>41</v>
      </c>
      <c r="N585" t="str">
        <f t="shared" si="52"/>
        <v>0</v>
      </c>
      <c r="O585">
        <v>41</v>
      </c>
      <c r="P585" t="s">
        <v>64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 t="str">
        <f t="shared" si="51"/>
        <v>0230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73</v>
      </c>
      <c r="AO585" t="s">
        <v>132</v>
      </c>
      <c r="AP585" t="b">
        <v>0</v>
      </c>
      <c r="AQ585" t="b">
        <v>0</v>
      </c>
      <c r="AR585" t="s">
        <v>75</v>
      </c>
      <c r="AS585" t="b">
        <v>0</v>
      </c>
      <c r="AT585" t="s">
        <v>76</v>
      </c>
      <c r="AU585" t="s">
        <v>61</v>
      </c>
      <c r="AX585" t="s">
        <v>671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423</v>
      </c>
      <c r="B586" t="s">
        <v>674</v>
      </c>
      <c r="C586">
        <v>1502490</v>
      </c>
      <c r="D586" t="s">
        <v>101</v>
      </c>
      <c r="E586" t="s">
        <v>101</v>
      </c>
      <c r="F586" t="s">
        <v>677</v>
      </c>
      <c r="G586" t="s">
        <v>708</v>
      </c>
      <c r="H586" t="str">
        <f>"05001"</f>
        <v>05001</v>
      </c>
      <c r="I586" t="s">
        <v>61</v>
      </c>
      <c r="J586" t="s">
        <v>676</v>
      </c>
      <c r="K586" t="s">
        <v>63</v>
      </c>
      <c r="L586">
        <v>42</v>
      </c>
      <c r="N586" t="str">
        <f t="shared" si="52"/>
        <v>0</v>
      </c>
      <c r="O586">
        <v>42</v>
      </c>
      <c r="P586" t="s">
        <v>83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 t="str">
        <f t="shared" si="51"/>
        <v>0230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73</v>
      </c>
      <c r="AO586" t="s">
        <v>132</v>
      </c>
      <c r="AP586" t="b">
        <v>0</v>
      </c>
      <c r="AQ586" t="b">
        <v>0</v>
      </c>
      <c r="AR586" t="s">
        <v>75</v>
      </c>
      <c r="AS586" t="b">
        <v>0</v>
      </c>
      <c r="AT586" t="s">
        <v>76</v>
      </c>
      <c r="AU586" t="s">
        <v>61</v>
      </c>
      <c r="AX586" t="s">
        <v>671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364</v>
      </c>
      <c r="B587" t="s">
        <v>384</v>
      </c>
      <c r="C587">
        <v>1206310</v>
      </c>
      <c r="D587" t="s">
        <v>93</v>
      </c>
      <c r="E587" t="s">
        <v>93</v>
      </c>
      <c r="F587" t="s">
        <v>380</v>
      </c>
      <c r="G587" t="s">
        <v>709</v>
      </c>
      <c r="H587">
        <v>13005</v>
      </c>
      <c r="I587" t="s">
        <v>61</v>
      </c>
      <c r="J587" t="s">
        <v>381</v>
      </c>
      <c r="K587" t="s">
        <v>63</v>
      </c>
      <c r="L587">
        <v>25</v>
      </c>
      <c r="N587" t="str">
        <f t="shared" si="52"/>
        <v>0</v>
      </c>
      <c r="O587">
        <v>25</v>
      </c>
      <c r="P587" t="s">
        <v>99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 t="str">
        <f t="shared" si="51"/>
        <v>0230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73</v>
      </c>
      <c r="AO587" t="s">
        <v>74</v>
      </c>
      <c r="AP587" t="b">
        <v>0</v>
      </c>
      <c r="AQ587" t="b">
        <v>0</v>
      </c>
      <c r="AR587" t="s">
        <v>75</v>
      </c>
      <c r="AS587" t="b">
        <v>0</v>
      </c>
      <c r="AT587" t="s">
        <v>76</v>
      </c>
      <c r="AU587" t="s">
        <v>61</v>
      </c>
      <c r="AX587" t="s">
        <v>671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364</v>
      </c>
      <c r="B588" t="s">
        <v>384</v>
      </c>
      <c r="C588">
        <v>1206310</v>
      </c>
      <c r="D588" t="s">
        <v>115</v>
      </c>
      <c r="E588" t="s">
        <v>115</v>
      </c>
      <c r="F588" t="s">
        <v>699</v>
      </c>
      <c r="G588" t="s">
        <v>710</v>
      </c>
      <c r="I588" t="s">
        <v>61</v>
      </c>
      <c r="J588" t="s">
        <v>700</v>
      </c>
      <c r="K588" t="s">
        <v>63</v>
      </c>
      <c r="L588">
        <v>25</v>
      </c>
      <c r="N588" t="str">
        <f t="shared" si="52"/>
        <v>0</v>
      </c>
      <c r="O588">
        <v>25</v>
      </c>
      <c r="P588" t="s">
        <v>99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 t="str">
        <f t="shared" si="51"/>
        <v>0230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73</v>
      </c>
      <c r="AO588" t="s">
        <v>74</v>
      </c>
      <c r="AP588" t="b">
        <v>0</v>
      </c>
      <c r="AQ588" t="b">
        <v>0</v>
      </c>
      <c r="AR588" t="s">
        <v>75</v>
      </c>
      <c r="AS588" t="b">
        <v>0</v>
      </c>
      <c r="AT588" t="s">
        <v>76</v>
      </c>
      <c r="AU588" t="s">
        <v>61</v>
      </c>
      <c r="AX588" t="s">
        <v>671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122</v>
      </c>
      <c r="B589" t="s">
        <v>711</v>
      </c>
      <c r="C589">
        <v>1008350</v>
      </c>
      <c r="D589" t="s">
        <v>126</v>
      </c>
      <c r="E589" t="s">
        <v>126</v>
      </c>
      <c r="F589" t="s">
        <v>521</v>
      </c>
      <c r="G589" t="s">
        <v>698</v>
      </c>
      <c r="H589">
        <v>14009</v>
      </c>
      <c r="I589" t="s">
        <v>61</v>
      </c>
      <c r="J589" t="s">
        <v>522</v>
      </c>
      <c r="K589" t="s">
        <v>63</v>
      </c>
      <c r="L589">
        <v>29</v>
      </c>
      <c r="N589" t="str">
        <f t="shared" si="52"/>
        <v>0</v>
      </c>
      <c r="O589">
        <v>29</v>
      </c>
      <c r="P589" t="s">
        <v>99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 t="str">
        <f t="shared" si="51"/>
        <v>0230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73</v>
      </c>
      <c r="AO589" t="s">
        <v>74</v>
      </c>
      <c r="AP589" t="b">
        <v>0</v>
      </c>
      <c r="AQ589" t="b">
        <v>0</v>
      </c>
      <c r="AR589" t="s">
        <v>75</v>
      </c>
      <c r="AS589" t="b">
        <v>0</v>
      </c>
      <c r="AT589" t="s">
        <v>76</v>
      </c>
      <c r="AU589" t="s">
        <v>61</v>
      </c>
      <c r="AX589" t="s">
        <v>671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122</v>
      </c>
      <c r="B590" t="s">
        <v>712</v>
      </c>
      <c r="C590">
        <v>1008350</v>
      </c>
      <c r="D590" t="s">
        <v>151</v>
      </c>
      <c r="E590" t="s">
        <v>151</v>
      </c>
      <c r="F590" t="s">
        <v>521</v>
      </c>
      <c r="G590" t="s">
        <v>713</v>
      </c>
      <c r="H590">
        <v>14009</v>
      </c>
      <c r="I590" t="s">
        <v>61</v>
      </c>
      <c r="J590" t="s">
        <v>522</v>
      </c>
      <c r="K590" t="s">
        <v>63</v>
      </c>
      <c r="L590">
        <v>29</v>
      </c>
      <c r="N590" t="str">
        <f t="shared" si="52"/>
        <v>0</v>
      </c>
      <c r="O590">
        <v>29</v>
      </c>
      <c r="P590" t="s">
        <v>99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 t="str">
        <f t="shared" si="51"/>
        <v>0230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73</v>
      </c>
      <c r="AO590" t="s">
        <v>74</v>
      </c>
      <c r="AP590" t="b">
        <v>0</v>
      </c>
      <c r="AQ590" t="b">
        <v>0</v>
      </c>
      <c r="AR590" t="s">
        <v>75</v>
      </c>
      <c r="AS590" t="b">
        <v>0</v>
      </c>
      <c r="AT590" t="s">
        <v>76</v>
      </c>
      <c r="AU590" t="s">
        <v>61</v>
      </c>
      <c r="AX590" t="s">
        <v>671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122</v>
      </c>
      <c r="B591" t="s">
        <v>711</v>
      </c>
      <c r="C591">
        <v>1008350</v>
      </c>
      <c r="D591" t="s">
        <v>88</v>
      </c>
      <c r="E591" t="s">
        <v>88</v>
      </c>
      <c r="F591" t="s">
        <v>287</v>
      </c>
      <c r="G591" t="s">
        <v>714</v>
      </c>
      <c r="H591">
        <v>11005</v>
      </c>
      <c r="I591" t="s">
        <v>61</v>
      </c>
      <c r="J591" t="s">
        <v>288</v>
      </c>
      <c r="K591" t="s">
        <v>63</v>
      </c>
      <c r="L591">
        <v>29</v>
      </c>
      <c r="N591" t="str">
        <f t="shared" si="52"/>
        <v>0</v>
      </c>
      <c r="O591">
        <v>29</v>
      </c>
      <c r="P591" t="s">
        <v>99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 t="str">
        <f t="shared" si="51"/>
        <v>0230</v>
      </c>
      <c r="AC591" t="s">
        <v>86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73</v>
      </c>
      <c r="AO591" t="s">
        <v>74</v>
      </c>
      <c r="AP591" t="b">
        <v>0</v>
      </c>
      <c r="AQ591" t="b">
        <v>0</v>
      </c>
      <c r="AR591" t="s">
        <v>75</v>
      </c>
      <c r="AS591" t="b">
        <v>0</v>
      </c>
      <c r="AT591" t="s">
        <v>76</v>
      </c>
      <c r="AU591" t="s">
        <v>61</v>
      </c>
      <c r="AX591" t="s">
        <v>671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122</v>
      </c>
      <c r="B592" t="s">
        <v>711</v>
      </c>
      <c r="C592">
        <v>1008350</v>
      </c>
      <c r="D592" t="s">
        <v>79</v>
      </c>
      <c r="E592" t="s">
        <v>79</v>
      </c>
      <c r="F592" t="s">
        <v>287</v>
      </c>
      <c r="G592" t="s">
        <v>715</v>
      </c>
      <c r="H592">
        <v>11005</v>
      </c>
      <c r="I592" t="s">
        <v>61</v>
      </c>
      <c r="J592" t="s">
        <v>288</v>
      </c>
      <c r="K592" t="s">
        <v>63</v>
      </c>
      <c r="L592">
        <v>29</v>
      </c>
      <c r="N592">
        <v>1</v>
      </c>
      <c r="O592">
        <v>28</v>
      </c>
      <c r="P592" t="s">
        <v>99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 t="str">
        <f t="shared" si="51"/>
        <v>0230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73</v>
      </c>
      <c r="AO592" t="s">
        <v>74</v>
      </c>
      <c r="AP592" t="b">
        <v>0</v>
      </c>
      <c r="AQ592" t="b">
        <v>0</v>
      </c>
      <c r="AR592" t="s">
        <v>75</v>
      </c>
      <c r="AS592" t="b">
        <v>0</v>
      </c>
      <c r="AT592" t="s">
        <v>76</v>
      </c>
      <c r="AU592" t="s">
        <v>61</v>
      </c>
      <c r="AX592" t="s">
        <v>671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309</v>
      </c>
      <c r="B593" t="s">
        <v>716</v>
      </c>
      <c r="C593">
        <v>1300340</v>
      </c>
      <c r="D593" t="s">
        <v>126</v>
      </c>
      <c r="E593" t="s">
        <v>126</v>
      </c>
      <c r="G593" t="s">
        <v>666</v>
      </c>
      <c r="H593">
        <v>24100</v>
      </c>
      <c r="I593" t="s">
        <v>61</v>
      </c>
      <c r="J593" t="s">
        <v>316</v>
      </c>
      <c r="K593" t="s">
        <v>63</v>
      </c>
      <c r="L593" t="str">
        <f>"0"</f>
        <v>0</v>
      </c>
      <c r="N593" t="str">
        <f>"0"</f>
        <v>0</v>
      </c>
      <c r="P593" t="s">
        <v>99</v>
      </c>
      <c r="Q593" t="s">
        <v>65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 t="str">
        <f t="shared" si="51"/>
        <v>0230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73</v>
      </c>
      <c r="AO593" t="s">
        <v>100</v>
      </c>
      <c r="AP593" t="b">
        <v>0</v>
      </c>
      <c r="AQ593" t="b">
        <v>0</v>
      </c>
      <c r="AR593" t="s">
        <v>75</v>
      </c>
      <c r="AS593" t="b">
        <v>0</v>
      </c>
      <c r="AT593" t="s">
        <v>76</v>
      </c>
      <c r="AU593" t="s">
        <v>61</v>
      </c>
      <c r="AX593" t="s">
        <v>671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309</v>
      </c>
      <c r="B594" t="s">
        <v>603</v>
      </c>
      <c r="C594">
        <v>1304300</v>
      </c>
      <c r="D594" t="s">
        <v>88</v>
      </c>
      <c r="E594" t="s">
        <v>88</v>
      </c>
      <c r="F594" t="s">
        <v>395</v>
      </c>
      <c r="G594" t="s">
        <v>666</v>
      </c>
      <c r="H594" t="str">
        <f>"09002"</f>
        <v>09002</v>
      </c>
      <c r="I594" t="s">
        <v>61</v>
      </c>
      <c r="J594" t="s">
        <v>396</v>
      </c>
      <c r="K594" t="s">
        <v>63</v>
      </c>
      <c r="L594">
        <v>40</v>
      </c>
      <c r="N594" t="str">
        <f>"0"</f>
        <v>0</v>
      </c>
      <c r="O594">
        <v>40</v>
      </c>
      <c r="P594" t="s">
        <v>99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103</v>
      </c>
      <c r="AB594" t="str">
        <f t="shared" si="51"/>
        <v>0230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73</v>
      </c>
      <c r="AO594" t="s">
        <v>74</v>
      </c>
      <c r="AP594" t="b">
        <v>0</v>
      </c>
      <c r="AQ594" t="b">
        <v>0</v>
      </c>
      <c r="AR594" t="s">
        <v>75</v>
      </c>
      <c r="AS594" t="b">
        <v>0</v>
      </c>
      <c r="AT594" t="s">
        <v>76</v>
      </c>
      <c r="AU594" t="s">
        <v>61</v>
      </c>
      <c r="AX594" t="s">
        <v>671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95</v>
      </c>
      <c r="B595" t="s">
        <v>639</v>
      </c>
      <c r="C595">
        <v>2100500</v>
      </c>
      <c r="D595" t="s">
        <v>88</v>
      </c>
      <c r="E595" t="s">
        <v>88</v>
      </c>
      <c r="F595" t="s">
        <v>640</v>
      </c>
      <c r="G595" t="s">
        <v>684</v>
      </c>
      <c r="H595">
        <v>15006</v>
      </c>
      <c r="I595" t="s">
        <v>61</v>
      </c>
      <c r="J595" t="s">
        <v>641</v>
      </c>
      <c r="K595" t="s">
        <v>63</v>
      </c>
      <c r="L595">
        <v>35</v>
      </c>
      <c r="N595" t="str">
        <f>"0"</f>
        <v>0</v>
      </c>
      <c r="O595">
        <v>35</v>
      </c>
      <c r="P595" t="s">
        <v>99</v>
      </c>
      <c r="Q595" t="s">
        <v>84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103</v>
      </c>
      <c r="AB595" t="str">
        <f t="shared" si="51"/>
        <v>0230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73</v>
      </c>
      <c r="AO595" t="s">
        <v>74</v>
      </c>
      <c r="AP595" t="b">
        <v>0</v>
      </c>
      <c r="AQ595" t="b">
        <v>0</v>
      </c>
      <c r="AR595" t="s">
        <v>75</v>
      </c>
      <c r="AS595" t="b">
        <v>0</v>
      </c>
      <c r="AT595" t="s">
        <v>76</v>
      </c>
      <c r="AU595" t="s">
        <v>61</v>
      </c>
      <c r="AX595" t="s">
        <v>671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423</v>
      </c>
      <c r="B596" t="s">
        <v>432</v>
      </c>
      <c r="C596">
        <v>3026010</v>
      </c>
      <c r="D596" t="s">
        <v>151</v>
      </c>
      <c r="E596" t="s">
        <v>151</v>
      </c>
      <c r="F596" t="s">
        <v>431</v>
      </c>
      <c r="G596" t="s">
        <v>675</v>
      </c>
      <c r="I596" t="s">
        <v>61</v>
      </c>
      <c r="J596" t="s">
        <v>338</v>
      </c>
      <c r="K596" t="s">
        <v>63</v>
      </c>
      <c r="L596">
        <v>45</v>
      </c>
      <c r="N596" t="str">
        <f>"0"</f>
        <v>0</v>
      </c>
      <c r="O596">
        <v>45</v>
      </c>
      <c r="P596" t="s">
        <v>99</v>
      </c>
      <c r="Q596" t="s">
        <v>65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103</v>
      </c>
      <c r="AB596" t="str">
        <f t="shared" si="51"/>
        <v>0230</v>
      </c>
      <c r="AC596" t="s">
        <v>69</v>
      </c>
      <c r="AD596" t="b">
        <v>0</v>
      </c>
      <c r="AE596" t="b">
        <v>0</v>
      </c>
      <c r="AF596" t="s">
        <v>70</v>
      </c>
      <c r="AG596" t="s">
        <v>71</v>
      </c>
      <c r="AH596" t="s">
        <v>61</v>
      </c>
      <c r="AI596" t="b">
        <v>1</v>
      </c>
      <c r="AJ596" t="s">
        <v>72</v>
      </c>
      <c r="AK596" t="s">
        <v>61</v>
      </c>
      <c r="AL596" t="s">
        <v>61</v>
      </c>
      <c r="AM596" t="s">
        <v>61</v>
      </c>
      <c r="AN596" t="s">
        <v>73</v>
      </c>
      <c r="AO596" t="s">
        <v>132</v>
      </c>
      <c r="AP596" t="b">
        <v>0</v>
      </c>
      <c r="AQ596" t="b">
        <v>0</v>
      </c>
      <c r="AR596" t="s">
        <v>75</v>
      </c>
      <c r="AS596" t="b">
        <v>0</v>
      </c>
      <c r="AT596" t="s">
        <v>76</v>
      </c>
      <c r="AU596" t="s">
        <v>61</v>
      </c>
      <c r="AX596" t="s">
        <v>671</v>
      </c>
      <c r="AY596" t="s">
        <v>61</v>
      </c>
      <c r="BA596" t="b">
        <v>1</v>
      </c>
      <c r="BB596" t="s">
        <v>61</v>
      </c>
      <c r="BD596" t="s">
        <v>61</v>
      </c>
    </row>
    <row r="597" spans="1:56" x14ac:dyDescent="0.25">
      <c r="A597" t="s">
        <v>423</v>
      </c>
      <c r="B597" t="s">
        <v>717</v>
      </c>
      <c r="C597">
        <v>1503350</v>
      </c>
      <c r="D597" t="s">
        <v>93</v>
      </c>
      <c r="E597" t="s">
        <v>93</v>
      </c>
      <c r="F597" t="s">
        <v>431</v>
      </c>
      <c r="G597" t="s">
        <v>675</v>
      </c>
      <c r="I597" t="s">
        <v>61</v>
      </c>
      <c r="J597" t="s">
        <v>338</v>
      </c>
      <c r="K597" t="s">
        <v>63</v>
      </c>
      <c r="L597">
        <v>45</v>
      </c>
      <c r="N597">
        <v>1</v>
      </c>
      <c r="O597">
        <v>44</v>
      </c>
      <c r="P597" t="s">
        <v>64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103</v>
      </c>
      <c r="AB597" t="str">
        <f t="shared" si="51"/>
        <v>0230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73</v>
      </c>
      <c r="AO597" t="s">
        <v>132</v>
      </c>
      <c r="AP597" t="b">
        <v>0</v>
      </c>
      <c r="AQ597" t="b">
        <v>0</v>
      </c>
      <c r="AR597" t="s">
        <v>75</v>
      </c>
      <c r="AS597" t="b">
        <v>0</v>
      </c>
      <c r="AT597" t="s">
        <v>76</v>
      </c>
      <c r="AU597" t="s">
        <v>61</v>
      </c>
      <c r="AX597" t="s">
        <v>671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423</v>
      </c>
      <c r="B598" t="s">
        <v>718</v>
      </c>
      <c r="C598">
        <v>1503360</v>
      </c>
      <c r="D598" t="s">
        <v>93</v>
      </c>
      <c r="E598" t="s">
        <v>93</v>
      </c>
      <c r="F598" t="s">
        <v>428</v>
      </c>
      <c r="G598" t="s">
        <v>675</v>
      </c>
      <c r="I598" t="s">
        <v>61</v>
      </c>
      <c r="J598" t="s">
        <v>429</v>
      </c>
      <c r="K598" t="s">
        <v>63</v>
      </c>
      <c r="L598">
        <v>45</v>
      </c>
      <c r="N598">
        <v>1</v>
      </c>
      <c r="O598">
        <v>44</v>
      </c>
      <c r="P598" t="s">
        <v>83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1</v>
      </c>
      <c r="Z598" t="b">
        <v>1</v>
      </c>
      <c r="AA598">
        <v>103</v>
      </c>
      <c r="AB598" t="str">
        <f t="shared" si="51"/>
        <v>0230</v>
      </c>
      <c r="AC598" t="s">
        <v>86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73</v>
      </c>
      <c r="AO598" t="s">
        <v>132</v>
      </c>
      <c r="AP598" t="b">
        <v>0</v>
      </c>
      <c r="AQ598" t="b">
        <v>0</v>
      </c>
      <c r="AR598" t="s">
        <v>75</v>
      </c>
      <c r="AS598" t="b">
        <v>0</v>
      </c>
      <c r="AT598" t="s">
        <v>76</v>
      </c>
      <c r="AU598" t="s">
        <v>61</v>
      </c>
      <c r="AX598" t="s">
        <v>671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309</v>
      </c>
      <c r="B599" t="s">
        <v>716</v>
      </c>
      <c r="C599">
        <v>1300340</v>
      </c>
      <c r="D599" t="s">
        <v>151</v>
      </c>
      <c r="E599" t="s">
        <v>151</v>
      </c>
      <c r="G599" t="s">
        <v>719</v>
      </c>
      <c r="H599">
        <v>24100</v>
      </c>
      <c r="I599" t="s">
        <v>61</v>
      </c>
      <c r="J599" t="s">
        <v>316</v>
      </c>
      <c r="K599" t="s">
        <v>63</v>
      </c>
      <c r="L599" t="str">
        <f>"0"</f>
        <v>0</v>
      </c>
      <c r="N599" t="str">
        <f>"0"</f>
        <v>0</v>
      </c>
      <c r="P599" t="s">
        <v>99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1</v>
      </c>
      <c r="Z599" t="b">
        <v>1</v>
      </c>
      <c r="AA599">
        <v>103</v>
      </c>
      <c r="AB599" t="str">
        <f t="shared" si="51"/>
        <v>0230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73</v>
      </c>
      <c r="AO599" t="s">
        <v>100</v>
      </c>
      <c r="AP599" t="b">
        <v>0</v>
      </c>
      <c r="AQ599" t="b">
        <v>0</v>
      </c>
      <c r="AR599" t="s">
        <v>75</v>
      </c>
      <c r="AS599" t="b">
        <v>0</v>
      </c>
      <c r="AT599" t="s">
        <v>76</v>
      </c>
      <c r="AU599" t="s">
        <v>61</v>
      </c>
      <c r="AX599" t="s">
        <v>671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122</v>
      </c>
      <c r="B600" t="s">
        <v>712</v>
      </c>
      <c r="C600">
        <v>1008350</v>
      </c>
      <c r="D600" t="s">
        <v>151</v>
      </c>
      <c r="E600" t="s">
        <v>151</v>
      </c>
      <c r="F600" t="s">
        <v>287</v>
      </c>
      <c r="G600" t="s">
        <v>720</v>
      </c>
      <c r="H600">
        <v>11005</v>
      </c>
      <c r="I600" t="s">
        <v>61</v>
      </c>
      <c r="J600" t="s">
        <v>288</v>
      </c>
      <c r="K600" t="s">
        <v>63</v>
      </c>
      <c r="L600">
        <v>30</v>
      </c>
      <c r="N600" t="str">
        <f>"0"</f>
        <v>0</v>
      </c>
      <c r="O600">
        <v>30</v>
      </c>
      <c r="P600" t="s">
        <v>99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1</v>
      </c>
      <c r="Z600" t="b">
        <v>1</v>
      </c>
      <c r="AA600">
        <v>103</v>
      </c>
      <c r="AB600" t="str">
        <f t="shared" si="51"/>
        <v>0230</v>
      </c>
      <c r="AC600" t="s">
        <v>86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73</v>
      </c>
      <c r="AO600" t="s">
        <v>74</v>
      </c>
      <c r="AP600" t="b">
        <v>0</v>
      </c>
      <c r="AQ600" t="b">
        <v>0</v>
      </c>
      <c r="AR600" t="s">
        <v>75</v>
      </c>
      <c r="AS600" t="b">
        <v>0</v>
      </c>
      <c r="AT600" t="s">
        <v>76</v>
      </c>
      <c r="AU600" t="s">
        <v>61</v>
      </c>
      <c r="AX600" t="s">
        <v>671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480</v>
      </c>
      <c r="B601" t="s">
        <v>492</v>
      </c>
      <c r="C601">
        <v>8207310</v>
      </c>
      <c r="D601" t="s">
        <v>151</v>
      </c>
      <c r="E601" t="s">
        <v>151</v>
      </c>
      <c r="F601" t="s">
        <v>551</v>
      </c>
      <c r="G601" t="s">
        <v>721</v>
      </c>
      <c r="H601" t="str">
        <f>"05003"</f>
        <v>05003</v>
      </c>
      <c r="I601" t="s">
        <v>61</v>
      </c>
      <c r="J601" t="s">
        <v>552</v>
      </c>
      <c r="K601" t="s">
        <v>63</v>
      </c>
      <c r="L601">
        <v>30</v>
      </c>
      <c r="N601" t="str">
        <f>"0"</f>
        <v>0</v>
      </c>
      <c r="O601">
        <v>30</v>
      </c>
      <c r="P601" t="s">
        <v>99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300</v>
      </c>
      <c r="AB601" t="str">
        <f t="shared" si="51"/>
        <v>0230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73</v>
      </c>
      <c r="AO601" t="s">
        <v>132</v>
      </c>
      <c r="AP601" t="b">
        <v>0</v>
      </c>
      <c r="AQ601" t="b">
        <v>0</v>
      </c>
      <c r="AR601" t="s">
        <v>75</v>
      </c>
      <c r="AS601" t="b">
        <v>0</v>
      </c>
      <c r="AT601" t="s">
        <v>76</v>
      </c>
      <c r="AU601" t="s">
        <v>61</v>
      </c>
      <c r="AX601" t="s">
        <v>671</v>
      </c>
      <c r="AY601" t="s">
        <v>61</v>
      </c>
      <c r="BA601" t="b">
        <v>0</v>
      </c>
      <c r="BB601" t="s">
        <v>61</v>
      </c>
      <c r="BC601">
        <v>8200300</v>
      </c>
      <c r="BD601" t="s">
        <v>61</v>
      </c>
    </row>
    <row r="602" spans="1:56" x14ac:dyDescent="0.25">
      <c r="A602" t="s">
        <v>364</v>
      </c>
      <c r="B602" t="s">
        <v>384</v>
      </c>
      <c r="C602">
        <v>1206310</v>
      </c>
      <c r="D602" t="s">
        <v>93</v>
      </c>
      <c r="E602" t="s">
        <v>93</v>
      </c>
      <c r="G602" t="s">
        <v>722</v>
      </c>
      <c r="H602">
        <v>15008</v>
      </c>
      <c r="I602" t="s">
        <v>61</v>
      </c>
      <c r="J602" t="s">
        <v>379</v>
      </c>
      <c r="K602" t="s">
        <v>63</v>
      </c>
      <c r="L602">
        <v>25</v>
      </c>
      <c r="N602" t="str">
        <f>"0"</f>
        <v>0</v>
      </c>
      <c r="O602">
        <v>25</v>
      </c>
      <c r="P602" t="s">
        <v>99</v>
      </c>
      <c r="Q602" t="s">
        <v>65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103</v>
      </c>
      <c r="AB602" t="str">
        <f t="shared" si="51"/>
        <v>0230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73</v>
      </c>
      <c r="AO602" t="s">
        <v>74</v>
      </c>
      <c r="AP602" t="b">
        <v>0</v>
      </c>
      <c r="AQ602" t="b">
        <v>0</v>
      </c>
      <c r="AR602" t="s">
        <v>75</v>
      </c>
      <c r="AS602" t="b">
        <v>0</v>
      </c>
      <c r="AT602" t="s">
        <v>76</v>
      </c>
      <c r="AU602" t="s">
        <v>61</v>
      </c>
      <c r="AX602" t="s">
        <v>671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480</v>
      </c>
      <c r="B603" t="s">
        <v>493</v>
      </c>
      <c r="C603">
        <v>8207310</v>
      </c>
      <c r="D603" t="s">
        <v>88</v>
      </c>
      <c r="E603" t="s">
        <v>88</v>
      </c>
      <c r="F603" t="s">
        <v>435</v>
      </c>
      <c r="G603" t="s">
        <v>723</v>
      </c>
      <c r="H603">
        <v>17712</v>
      </c>
      <c r="I603" t="s">
        <v>61</v>
      </c>
      <c r="J603" t="s">
        <v>436</v>
      </c>
      <c r="K603" t="s">
        <v>63</v>
      </c>
      <c r="L603">
        <v>30</v>
      </c>
      <c r="N603" t="str">
        <f>"0"</f>
        <v>0</v>
      </c>
      <c r="O603">
        <v>30</v>
      </c>
      <c r="P603" t="s">
        <v>99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300</v>
      </c>
      <c r="AB603" t="str">
        <f t="shared" si="51"/>
        <v>0230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73</v>
      </c>
      <c r="AO603" t="s">
        <v>132</v>
      </c>
      <c r="AP603" t="b">
        <v>0</v>
      </c>
      <c r="AQ603" t="b">
        <v>0</v>
      </c>
      <c r="AR603" t="s">
        <v>75</v>
      </c>
      <c r="AS603" t="b">
        <v>0</v>
      </c>
      <c r="AT603" t="s">
        <v>76</v>
      </c>
      <c r="AU603" t="s">
        <v>61</v>
      </c>
      <c r="AX603" t="s">
        <v>671</v>
      </c>
      <c r="AY603" t="s">
        <v>61</v>
      </c>
      <c r="BA603" t="b">
        <v>0</v>
      </c>
      <c r="BB603" t="s">
        <v>61</v>
      </c>
      <c r="BC603">
        <v>8200300</v>
      </c>
      <c r="BD603" t="s">
        <v>61</v>
      </c>
    </row>
    <row r="604" spans="1:56" x14ac:dyDescent="0.25">
      <c r="A604" t="s">
        <v>309</v>
      </c>
      <c r="B604" t="s">
        <v>724</v>
      </c>
      <c r="C604">
        <v>1303400</v>
      </c>
      <c r="D604" t="s">
        <v>126</v>
      </c>
      <c r="E604" t="s">
        <v>126</v>
      </c>
      <c r="F604" t="s">
        <v>321</v>
      </c>
      <c r="G604" t="s">
        <v>667</v>
      </c>
      <c r="H604">
        <v>25110</v>
      </c>
      <c r="I604" t="s">
        <v>61</v>
      </c>
      <c r="J604" t="s">
        <v>322</v>
      </c>
      <c r="K604" t="s">
        <v>63</v>
      </c>
      <c r="L604">
        <v>35</v>
      </c>
      <c r="N604">
        <v>1</v>
      </c>
      <c r="O604">
        <v>34</v>
      </c>
      <c r="P604" t="s">
        <v>99</v>
      </c>
      <c r="Q604" t="s">
        <v>65</v>
      </c>
      <c r="R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 t="str">
        <f t="shared" si="51"/>
        <v>0230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73</v>
      </c>
      <c r="AO604" t="s">
        <v>74</v>
      </c>
      <c r="AP604" t="b">
        <v>0</v>
      </c>
      <c r="AQ604" t="b">
        <v>0</v>
      </c>
      <c r="AR604" t="s">
        <v>75</v>
      </c>
      <c r="AS604" t="b">
        <v>0</v>
      </c>
      <c r="AT604" t="s">
        <v>76</v>
      </c>
      <c r="AU604" t="s">
        <v>61</v>
      </c>
      <c r="AX604" t="s">
        <v>671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309</v>
      </c>
      <c r="B605" t="s">
        <v>724</v>
      </c>
      <c r="C605">
        <v>1303400</v>
      </c>
      <c r="D605" t="s">
        <v>93</v>
      </c>
      <c r="E605" t="s">
        <v>93</v>
      </c>
      <c r="F605" t="s">
        <v>321</v>
      </c>
      <c r="G605" t="s">
        <v>719</v>
      </c>
      <c r="H605">
        <v>25110</v>
      </c>
      <c r="I605" t="s">
        <v>61</v>
      </c>
      <c r="J605" t="s">
        <v>322</v>
      </c>
      <c r="K605" t="s">
        <v>63</v>
      </c>
      <c r="L605">
        <v>40</v>
      </c>
      <c r="N605" t="str">
        <f t="shared" ref="N605:N616" si="53">"0"</f>
        <v>0</v>
      </c>
      <c r="O605">
        <v>40</v>
      </c>
      <c r="P605" t="s">
        <v>99</v>
      </c>
      <c r="Q605" t="s">
        <v>65</v>
      </c>
      <c r="R605" t="s">
        <v>65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 t="str">
        <f t="shared" si="51"/>
        <v>0230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73</v>
      </c>
      <c r="AO605" t="s">
        <v>74</v>
      </c>
      <c r="AP605" t="b">
        <v>0</v>
      </c>
      <c r="AQ605" t="b">
        <v>0</v>
      </c>
      <c r="AR605" t="s">
        <v>75</v>
      </c>
      <c r="AS605" t="b">
        <v>0</v>
      </c>
      <c r="AT605" t="s">
        <v>76</v>
      </c>
      <c r="AU605" t="s">
        <v>61</v>
      </c>
      <c r="AX605" t="s">
        <v>671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309</v>
      </c>
      <c r="B606" t="s">
        <v>725</v>
      </c>
      <c r="C606" t="str">
        <f>"0400700"</f>
        <v>0400700</v>
      </c>
      <c r="D606" t="s">
        <v>101</v>
      </c>
      <c r="E606" t="s">
        <v>101</v>
      </c>
      <c r="F606" t="s">
        <v>321</v>
      </c>
      <c r="G606" t="s">
        <v>666</v>
      </c>
      <c r="H606">
        <v>25110</v>
      </c>
      <c r="I606" t="s">
        <v>61</v>
      </c>
      <c r="J606" t="s">
        <v>322</v>
      </c>
      <c r="K606" t="s">
        <v>63</v>
      </c>
      <c r="L606">
        <v>35</v>
      </c>
      <c r="N606" t="str">
        <f t="shared" si="53"/>
        <v>0</v>
      </c>
      <c r="O606">
        <v>35</v>
      </c>
      <c r="P606" t="s">
        <v>99</v>
      </c>
      <c r="Q606" t="s">
        <v>65</v>
      </c>
      <c r="R606" t="s">
        <v>65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 t="str">
        <f t="shared" si="51"/>
        <v>0230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73</v>
      </c>
      <c r="AO606" t="s">
        <v>74</v>
      </c>
      <c r="AP606" t="b">
        <v>0</v>
      </c>
      <c r="AQ606" t="b">
        <v>0</v>
      </c>
      <c r="AR606" t="s">
        <v>75</v>
      </c>
      <c r="AS606" t="b">
        <v>0</v>
      </c>
      <c r="AT606" t="s">
        <v>76</v>
      </c>
      <c r="AU606" t="s">
        <v>61</v>
      </c>
      <c r="AX606" t="s">
        <v>671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309</v>
      </c>
      <c r="B607" t="s">
        <v>725</v>
      </c>
      <c r="C607" t="str">
        <f>"0400700"</f>
        <v>0400700</v>
      </c>
      <c r="D607" t="s">
        <v>151</v>
      </c>
      <c r="E607" t="s">
        <v>151</v>
      </c>
      <c r="F607" t="s">
        <v>321</v>
      </c>
      <c r="G607" t="s">
        <v>667</v>
      </c>
      <c r="H607">
        <v>25110</v>
      </c>
      <c r="I607" t="s">
        <v>61</v>
      </c>
      <c r="J607" t="s">
        <v>322</v>
      </c>
      <c r="K607" t="s">
        <v>63</v>
      </c>
      <c r="L607">
        <v>35</v>
      </c>
      <c r="N607" t="str">
        <f t="shared" si="53"/>
        <v>0</v>
      </c>
      <c r="O607">
        <v>35</v>
      </c>
      <c r="P607" t="s">
        <v>99</v>
      </c>
      <c r="Q607" t="s">
        <v>65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 t="str">
        <f t="shared" si="51"/>
        <v>0230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73</v>
      </c>
      <c r="AO607" t="s">
        <v>74</v>
      </c>
      <c r="AP607" t="b">
        <v>0</v>
      </c>
      <c r="AQ607" t="b">
        <v>0</v>
      </c>
      <c r="AR607" t="s">
        <v>75</v>
      </c>
      <c r="AS607" t="b">
        <v>0</v>
      </c>
      <c r="AT607" t="s">
        <v>76</v>
      </c>
      <c r="AU607" t="s">
        <v>61</v>
      </c>
      <c r="AX607" t="s">
        <v>671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494</v>
      </c>
      <c r="B608" t="s">
        <v>726</v>
      </c>
      <c r="C608">
        <v>2100490</v>
      </c>
      <c r="D608" t="s">
        <v>101</v>
      </c>
      <c r="E608" t="s">
        <v>101</v>
      </c>
      <c r="G608" t="s">
        <v>684</v>
      </c>
      <c r="H608">
        <v>10001</v>
      </c>
      <c r="I608" t="s">
        <v>61</v>
      </c>
      <c r="J608" t="s">
        <v>98</v>
      </c>
      <c r="K608" t="s">
        <v>63</v>
      </c>
      <c r="L608">
        <v>38</v>
      </c>
      <c r="N608" t="str">
        <f t="shared" si="53"/>
        <v>0</v>
      </c>
      <c r="O608">
        <v>38</v>
      </c>
      <c r="P608" t="s">
        <v>99</v>
      </c>
      <c r="Q608" t="s">
        <v>84</v>
      </c>
      <c r="R608" t="s">
        <v>84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 t="str">
        <f t="shared" si="51"/>
        <v>0230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73</v>
      </c>
      <c r="AO608" t="s">
        <v>100</v>
      </c>
      <c r="AP608" t="b">
        <v>0</v>
      </c>
      <c r="AQ608" t="b">
        <v>0</v>
      </c>
      <c r="AR608" t="s">
        <v>75</v>
      </c>
      <c r="AS608" t="b">
        <v>0</v>
      </c>
      <c r="AT608" t="s">
        <v>76</v>
      </c>
      <c r="AU608" t="s">
        <v>61</v>
      </c>
      <c r="AX608" t="s">
        <v>671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494</v>
      </c>
      <c r="B609" t="s">
        <v>726</v>
      </c>
      <c r="C609">
        <v>2100490</v>
      </c>
      <c r="D609" t="s">
        <v>101</v>
      </c>
      <c r="E609" t="s">
        <v>101</v>
      </c>
      <c r="F609" t="s">
        <v>89</v>
      </c>
      <c r="G609" t="s">
        <v>715</v>
      </c>
      <c r="H609">
        <v>10005</v>
      </c>
      <c r="I609" t="s">
        <v>61</v>
      </c>
      <c r="J609" t="s">
        <v>91</v>
      </c>
      <c r="K609" t="s">
        <v>63</v>
      </c>
      <c r="L609">
        <v>38</v>
      </c>
      <c r="N609" t="str">
        <f t="shared" si="53"/>
        <v>0</v>
      </c>
      <c r="O609">
        <v>38</v>
      </c>
      <c r="P609" t="s">
        <v>99</v>
      </c>
      <c r="Q609" t="s">
        <v>84</v>
      </c>
      <c r="R609" t="s">
        <v>84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 t="str">
        <f t="shared" si="51"/>
        <v>0230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73</v>
      </c>
      <c r="AO609" t="s">
        <v>74</v>
      </c>
      <c r="AP609" t="b">
        <v>0</v>
      </c>
      <c r="AQ609" t="b">
        <v>0</v>
      </c>
      <c r="AR609" t="s">
        <v>75</v>
      </c>
      <c r="AS609" t="b">
        <v>0</v>
      </c>
      <c r="AT609" t="s">
        <v>76</v>
      </c>
      <c r="AU609" t="s">
        <v>61</v>
      </c>
      <c r="AX609" t="s">
        <v>671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271</v>
      </c>
      <c r="B610" t="s">
        <v>301</v>
      </c>
      <c r="C610">
        <v>1001370</v>
      </c>
      <c r="D610" t="s">
        <v>88</v>
      </c>
      <c r="E610" t="s">
        <v>88</v>
      </c>
      <c r="G610" t="s">
        <v>675</v>
      </c>
      <c r="H610">
        <v>15002</v>
      </c>
      <c r="I610" t="s">
        <v>61</v>
      </c>
      <c r="J610" t="s">
        <v>280</v>
      </c>
      <c r="K610" t="s">
        <v>63</v>
      </c>
      <c r="L610">
        <v>35</v>
      </c>
      <c r="N610" t="str">
        <f t="shared" si="53"/>
        <v>0</v>
      </c>
      <c r="O610">
        <v>35</v>
      </c>
      <c r="P610" t="s">
        <v>99</v>
      </c>
      <c r="Q610" t="s">
        <v>65</v>
      </c>
      <c r="R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 t="str">
        <f t="shared" si="51"/>
        <v>0230</v>
      </c>
      <c r="AC610" t="s">
        <v>86</v>
      </c>
      <c r="AD610" t="b">
        <v>0</v>
      </c>
      <c r="AE610" t="b">
        <v>0</v>
      </c>
      <c r="AF610" t="s">
        <v>70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73</v>
      </c>
      <c r="AO610" t="s">
        <v>100</v>
      </c>
      <c r="AP610" t="b">
        <v>0</v>
      </c>
      <c r="AQ610" t="b">
        <v>0</v>
      </c>
      <c r="AR610" t="s">
        <v>75</v>
      </c>
      <c r="AS610" t="b">
        <v>0</v>
      </c>
      <c r="AT610" t="s">
        <v>76</v>
      </c>
      <c r="AU610" t="s">
        <v>61</v>
      </c>
      <c r="AX610" t="s">
        <v>671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443</v>
      </c>
      <c r="B611" t="s">
        <v>611</v>
      </c>
      <c r="C611">
        <v>2003371</v>
      </c>
      <c r="D611" t="s">
        <v>88</v>
      </c>
      <c r="E611" t="s">
        <v>88</v>
      </c>
      <c r="F611" t="s">
        <v>462</v>
      </c>
      <c r="G611" t="s">
        <v>684</v>
      </c>
      <c r="H611">
        <v>13008</v>
      </c>
      <c r="I611" t="s">
        <v>61</v>
      </c>
      <c r="J611" t="s">
        <v>463</v>
      </c>
      <c r="K611" t="s">
        <v>63</v>
      </c>
      <c r="L611">
        <v>35</v>
      </c>
      <c r="N611" t="str">
        <f t="shared" si="53"/>
        <v>0</v>
      </c>
      <c r="O611">
        <v>35</v>
      </c>
      <c r="P611" t="s">
        <v>99</v>
      </c>
      <c r="Q611" t="s">
        <v>84</v>
      </c>
      <c r="R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 t="str">
        <f t="shared" si="51"/>
        <v>0230</v>
      </c>
      <c r="AC611" t="s">
        <v>69</v>
      </c>
      <c r="AD611" t="b">
        <v>0</v>
      </c>
      <c r="AE611" t="b">
        <v>0</v>
      </c>
      <c r="AF611" t="s">
        <v>70</v>
      </c>
      <c r="AG611" t="s">
        <v>61</v>
      </c>
      <c r="AH611" t="s">
        <v>61</v>
      </c>
      <c r="AI611" t="b">
        <v>1</v>
      </c>
      <c r="AJ611" t="s">
        <v>61</v>
      </c>
      <c r="AK611" t="s">
        <v>61</v>
      </c>
      <c r="AL611" t="s">
        <v>61</v>
      </c>
      <c r="AM611" t="s">
        <v>61</v>
      </c>
      <c r="AN611" t="s">
        <v>73</v>
      </c>
      <c r="AO611" t="s">
        <v>74</v>
      </c>
      <c r="AP611" t="b">
        <v>0</v>
      </c>
      <c r="AQ611" t="b">
        <v>0</v>
      </c>
      <c r="AR611" t="s">
        <v>75</v>
      </c>
      <c r="AS611" t="b">
        <v>0</v>
      </c>
      <c r="AT611" t="s">
        <v>76</v>
      </c>
      <c r="AU611" t="s">
        <v>61</v>
      </c>
      <c r="AX611" t="s">
        <v>671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533</v>
      </c>
      <c r="B612" t="s">
        <v>554</v>
      </c>
      <c r="C612" t="s">
        <v>555</v>
      </c>
      <c r="D612" t="s">
        <v>93</v>
      </c>
      <c r="E612" t="s">
        <v>93</v>
      </c>
      <c r="F612" t="s">
        <v>152</v>
      </c>
      <c r="G612" t="s">
        <v>687</v>
      </c>
      <c r="I612" t="s">
        <v>61</v>
      </c>
      <c r="J612" t="s">
        <v>154</v>
      </c>
      <c r="K612" t="s">
        <v>63</v>
      </c>
      <c r="L612">
        <v>30</v>
      </c>
      <c r="N612" t="str">
        <f t="shared" si="53"/>
        <v>0</v>
      </c>
      <c r="O612">
        <v>30</v>
      </c>
      <c r="P612" t="s">
        <v>64</v>
      </c>
      <c r="Q612" t="s">
        <v>84</v>
      </c>
      <c r="R612" t="s">
        <v>65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 t="str">
        <f t="shared" si="51"/>
        <v>0230</v>
      </c>
      <c r="AC612" t="s">
        <v>69</v>
      </c>
      <c r="AD612" t="b">
        <v>0</v>
      </c>
      <c r="AE612" t="b">
        <v>0</v>
      </c>
      <c r="AF612" t="s">
        <v>70</v>
      </c>
      <c r="AG612" t="s">
        <v>61</v>
      </c>
      <c r="AH612" t="s">
        <v>61</v>
      </c>
      <c r="AI612" t="b">
        <v>1</v>
      </c>
      <c r="AJ612" t="s">
        <v>61</v>
      </c>
      <c r="AK612" t="s">
        <v>61</v>
      </c>
      <c r="AL612" t="s">
        <v>61</v>
      </c>
      <c r="AM612" t="s">
        <v>61</v>
      </c>
      <c r="AN612" t="s">
        <v>131</v>
      </c>
      <c r="AO612" t="s">
        <v>132</v>
      </c>
      <c r="AP612" t="b">
        <v>0</v>
      </c>
      <c r="AQ612" t="b">
        <v>0</v>
      </c>
      <c r="AR612" t="s">
        <v>75</v>
      </c>
      <c r="AS612" t="b">
        <v>0</v>
      </c>
      <c r="AT612" t="s">
        <v>76</v>
      </c>
      <c r="AU612" t="s">
        <v>61</v>
      </c>
      <c r="AX612" t="s">
        <v>671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533</v>
      </c>
      <c r="B613" t="s">
        <v>557</v>
      </c>
      <c r="C613" t="s">
        <v>558</v>
      </c>
      <c r="D613" t="s">
        <v>93</v>
      </c>
      <c r="E613" t="s">
        <v>93</v>
      </c>
      <c r="F613" t="s">
        <v>152</v>
      </c>
      <c r="G613" t="s">
        <v>727</v>
      </c>
      <c r="I613" t="s">
        <v>61</v>
      </c>
      <c r="J613" t="s">
        <v>154</v>
      </c>
      <c r="K613" t="s">
        <v>63</v>
      </c>
      <c r="L613">
        <v>30</v>
      </c>
      <c r="N613" t="str">
        <f t="shared" si="53"/>
        <v>0</v>
      </c>
      <c r="O613">
        <v>30</v>
      </c>
      <c r="P613" t="s">
        <v>83</v>
      </c>
      <c r="Q613" t="s">
        <v>84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 t="str">
        <f t="shared" si="51"/>
        <v>0230</v>
      </c>
      <c r="AC613" t="s">
        <v>69</v>
      </c>
      <c r="AD613" t="b">
        <v>0</v>
      </c>
      <c r="AE613" t="b">
        <v>0</v>
      </c>
      <c r="AF613" t="s">
        <v>70</v>
      </c>
      <c r="AG613" t="s">
        <v>61</v>
      </c>
      <c r="AH613" t="s">
        <v>61</v>
      </c>
      <c r="AI613" t="b">
        <v>1</v>
      </c>
      <c r="AJ613" t="s">
        <v>61</v>
      </c>
      <c r="AK613" t="s">
        <v>61</v>
      </c>
      <c r="AL613" t="s">
        <v>61</v>
      </c>
      <c r="AM613" t="s">
        <v>61</v>
      </c>
      <c r="AN613" t="s">
        <v>131</v>
      </c>
      <c r="AO613" t="s">
        <v>132</v>
      </c>
      <c r="AP613" t="b">
        <v>0</v>
      </c>
      <c r="AQ613" t="b">
        <v>0</v>
      </c>
      <c r="AR613" t="s">
        <v>75</v>
      </c>
      <c r="AS613" t="b">
        <v>0</v>
      </c>
      <c r="AT613" t="s">
        <v>76</v>
      </c>
      <c r="AU613" t="s">
        <v>61</v>
      </c>
      <c r="AX613" t="s">
        <v>671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364</v>
      </c>
      <c r="B614" t="s">
        <v>377</v>
      </c>
      <c r="C614">
        <v>1200340</v>
      </c>
      <c r="D614" t="s">
        <v>93</v>
      </c>
      <c r="E614" t="s">
        <v>93</v>
      </c>
      <c r="F614" t="s">
        <v>369</v>
      </c>
      <c r="G614" t="s">
        <v>675</v>
      </c>
      <c r="H614">
        <v>12001</v>
      </c>
      <c r="I614" t="s">
        <v>61</v>
      </c>
      <c r="J614" t="s">
        <v>370</v>
      </c>
      <c r="K614" t="s">
        <v>63</v>
      </c>
      <c r="L614">
        <v>29</v>
      </c>
      <c r="N614" t="str">
        <f t="shared" si="53"/>
        <v>0</v>
      </c>
      <c r="O614">
        <v>29</v>
      </c>
      <c r="P614" t="s">
        <v>99</v>
      </c>
      <c r="Q614" t="s">
        <v>84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 t="str">
        <f t="shared" si="51"/>
        <v>0230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87</v>
      </c>
      <c r="AK614" t="s">
        <v>61</v>
      </c>
      <c r="AL614" t="s">
        <v>61</v>
      </c>
      <c r="AM614" t="s">
        <v>61</v>
      </c>
      <c r="AN614" t="s">
        <v>73</v>
      </c>
      <c r="AO614" t="s">
        <v>74</v>
      </c>
      <c r="AP614" t="b">
        <v>0</v>
      </c>
      <c r="AQ614" t="b">
        <v>0</v>
      </c>
      <c r="AR614" t="s">
        <v>75</v>
      </c>
      <c r="AS614" t="b">
        <v>0</v>
      </c>
      <c r="AT614" t="s">
        <v>76</v>
      </c>
      <c r="AU614" t="s">
        <v>61</v>
      </c>
      <c r="AX614" t="s">
        <v>671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494</v>
      </c>
      <c r="B615" t="s">
        <v>726</v>
      </c>
      <c r="C615">
        <v>2100490</v>
      </c>
      <c r="D615" t="s">
        <v>126</v>
      </c>
      <c r="E615" t="s">
        <v>126</v>
      </c>
      <c r="G615" t="s">
        <v>714</v>
      </c>
      <c r="H615">
        <v>10001</v>
      </c>
      <c r="I615" t="s">
        <v>61</v>
      </c>
      <c r="J615" t="s">
        <v>98</v>
      </c>
      <c r="K615" t="s">
        <v>63</v>
      </c>
      <c r="L615">
        <v>38</v>
      </c>
      <c r="N615" t="str">
        <f t="shared" si="53"/>
        <v>0</v>
      </c>
      <c r="O615">
        <v>38</v>
      </c>
      <c r="P615" t="s">
        <v>99</v>
      </c>
      <c r="Q615" t="s">
        <v>84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 t="str">
        <f t="shared" si="51"/>
        <v>0230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73</v>
      </c>
      <c r="AO615" t="s">
        <v>100</v>
      </c>
      <c r="AP615" t="b">
        <v>0</v>
      </c>
      <c r="AQ615" t="b">
        <v>0</v>
      </c>
      <c r="AR615" t="s">
        <v>75</v>
      </c>
      <c r="AS615" t="b">
        <v>0</v>
      </c>
      <c r="AT615" t="s">
        <v>76</v>
      </c>
      <c r="AU615" t="s">
        <v>61</v>
      </c>
      <c r="AX615" t="s">
        <v>671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95</v>
      </c>
      <c r="B616" t="s">
        <v>639</v>
      </c>
      <c r="C616">
        <v>2100500</v>
      </c>
      <c r="D616" t="s">
        <v>126</v>
      </c>
      <c r="E616" t="s">
        <v>126</v>
      </c>
      <c r="F616" t="s">
        <v>640</v>
      </c>
      <c r="G616" t="s">
        <v>714</v>
      </c>
      <c r="H616">
        <v>15006</v>
      </c>
      <c r="I616" t="s">
        <v>61</v>
      </c>
      <c r="J616" t="s">
        <v>641</v>
      </c>
      <c r="K616" t="s">
        <v>63</v>
      </c>
      <c r="L616">
        <v>35</v>
      </c>
      <c r="N616" t="str">
        <f t="shared" si="53"/>
        <v>0</v>
      </c>
      <c r="O616">
        <v>35</v>
      </c>
      <c r="P616" t="s">
        <v>99</v>
      </c>
      <c r="Q616" t="s">
        <v>84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 t="str">
        <f t="shared" si="51"/>
        <v>0230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73</v>
      </c>
      <c r="AO616" t="s">
        <v>74</v>
      </c>
      <c r="AP616" t="b">
        <v>0</v>
      </c>
      <c r="AQ616" t="b">
        <v>0</v>
      </c>
      <c r="AR616" t="s">
        <v>75</v>
      </c>
      <c r="AS616" t="b">
        <v>0</v>
      </c>
      <c r="AT616" t="s">
        <v>76</v>
      </c>
      <c r="AU616" t="s">
        <v>61</v>
      </c>
      <c r="AX616" t="s">
        <v>671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340</v>
      </c>
      <c r="B617" t="s">
        <v>351</v>
      </c>
      <c r="C617" t="str">
        <f>"0708340"</f>
        <v>0708340</v>
      </c>
      <c r="D617" t="s">
        <v>79</v>
      </c>
      <c r="E617" t="s">
        <v>79</v>
      </c>
      <c r="F617" t="s">
        <v>352</v>
      </c>
      <c r="G617" t="s">
        <v>728</v>
      </c>
      <c r="I617" t="s">
        <v>61</v>
      </c>
      <c r="J617" t="s">
        <v>353</v>
      </c>
      <c r="K617" t="s">
        <v>63</v>
      </c>
      <c r="L617">
        <v>35</v>
      </c>
      <c r="M617" t="str">
        <f>"0"</f>
        <v>0</v>
      </c>
      <c r="N617">
        <v>1</v>
      </c>
      <c r="O617">
        <v>34</v>
      </c>
      <c r="P617" t="s">
        <v>99</v>
      </c>
      <c r="Q617" t="s">
        <v>65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1</v>
      </c>
      <c r="Y617" t="b">
        <v>1</v>
      </c>
      <c r="Z617" t="b">
        <v>1</v>
      </c>
      <c r="AA617">
        <v>103</v>
      </c>
      <c r="AB617" t="str">
        <f t="shared" si="51"/>
        <v>0230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73</v>
      </c>
      <c r="AO617" t="s">
        <v>74</v>
      </c>
      <c r="AP617" t="b">
        <v>0</v>
      </c>
      <c r="AQ617" t="b">
        <v>0</v>
      </c>
      <c r="AR617" t="s">
        <v>75</v>
      </c>
      <c r="AS617" t="b">
        <v>0</v>
      </c>
      <c r="AT617" t="s">
        <v>76</v>
      </c>
      <c r="AU617" t="s">
        <v>61</v>
      </c>
      <c r="AX617" t="s">
        <v>671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443</v>
      </c>
      <c r="B618" t="s">
        <v>556</v>
      </c>
      <c r="C618">
        <v>2003310</v>
      </c>
      <c r="D618" t="s">
        <v>79</v>
      </c>
      <c r="E618" t="s">
        <v>79</v>
      </c>
      <c r="F618" t="s">
        <v>473</v>
      </c>
      <c r="G618" t="s">
        <v>701</v>
      </c>
      <c r="H618">
        <v>12003</v>
      </c>
      <c r="I618" t="s">
        <v>61</v>
      </c>
      <c r="J618" t="s">
        <v>474</v>
      </c>
      <c r="K618" t="s">
        <v>63</v>
      </c>
      <c r="L618">
        <v>38</v>
      </c>
      <c r="N618" t="str">
        <f>"0"</f>
        <v>0</v>
      </c>
      <c r="O618">
        <v>38</v>
      </c>
      <c r="P618" t="s">
        <v>99</v>
      </c>
      <c r="Q618" t="s">
        <v>65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103</v>
      </c>
      <c r="AB618" t="str">
        <f t="shared" si="51"/>
        <v>0230</v>
      </c>
      <c r="AC618" t="s">
        <v>69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73</v>
      </c>
      <c r="AO618" t="s">
        <v>74</v>
      </c>
      <c r="AP618" t="b">
        <v>0</v>
      </c>
      <c r="AQ618" t="b">
        <v>0</v>
      </c>
      <c r="AR618" t="s">
        <v>75</v>
      </c>
      <c r="AS618" t="b">
        <v>0</v>
      </c>
      <c r="AT618" t="s">
        <v>76</v>
      </c>
      <c r="AU618" t="s">
        <v>61</v>
      </c>
      <c r="AX618" t="s">
        <v>671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271</v>
      </c>
      <c r="B619" t="s">
        <v>523</v>
      </c>
      <c r="C619">
        <v>1001405</v>
      </c>
      <c r="D619" t="s">
        <v>101</v>
      </c>
      <c r="E619" t="s">
        <v>101</v>
      </c>
      <c r="F619" t="s">
        <v>521</v>
      </c>
      <c r="G619" t="s">
        <v>697</v>
      </c>
      <c r="H619">
        <v>14009</v>
      </c>
      <c r="I619" t="s">
        <v>61</v>
      </c>
      <c r="J619" t="s">
        <v>522</v>
      </c>
      <c r="K619" t="s">
        <v>63</v>
      </c>
      <c r="L619">
        <v>25</v>
      </c>
      <c r="M619" t="str">
        <f>"0"</f>
        <v>0</v>
      </c>
      <c r="N619" t="str">
        <f>"0"</f>
        <v>0</v>
      </c>
      <c r="O619">
        <v>25</v>
      </c>
      <c r="P619" t="s">
        <v>99</v>
      </c>
      <c r="Q619" t="s">
        <v>65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A619">
        <v>103</v>
      </c>
      <c r="AB619" t="str">
        <f t="shared" si="51"/>
        <v>0230</v>
      </c>
      <c r="AC619" t="s">
        <v>69</v>
      </c>
      <c r="AD619" t="b">
        <v>0</v>
      </c>
      <c r="AE619" t="b">
        <v>0</v>
      </c>
      <c r="AF619" t="s">
        <v>70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73</v>
      </c>
      <c r="AO619" t="s">
        <v>74</v>
      </c>
      <c r="AP619" t="b">
        <v>0</v>
      </c>
      <c r="AQ619" t="b">
        <v>0</v>
      </c>
      <c r="AR619" t="s">
        <v>75</v>
      </c>
      <c r="AS619" t="b">
        <v>0</v>
      </c>
      <c r="AT619" t="s">
        <v>76</v>
      </c>
      <c r="AU619" t="s">
        <v>61</v>
      </c>
      <c r="AX619" t="s">
        <v>671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271</v>
      </c>
      <c r="B620" t="s">
        <v>526</v>
      </c>
      <c r="C620">
        <v>1009360</v>
      </c>
      <c r="D620" t="s">
        <v>126</v>
      </c>
      <c r="E620" t="s">
        <v>126</v>
      </c>
      <c r="F620" t="s">
        <v>217</v>
      </c>
      <c r="G620" t="s">
        <v>697</v>
      </c>
      <c r="H620">
        <v>11002</v>
      </c>
      <c r="I620" t="s">
        <v>61</v>
      </c>
      <c r="J620" t="s">
        <v>219</v>
      </c>
      <c r="K620" t="s">
        <v>63</v>
      </c>
      <c r="L620">
        <v>35</v>
      </c>
      <c r="N620" t="str">
        <f>"0"</f>
        <v>0</v>
      </c>
      <c r="O620">
        <v>35</v>
      </c>
      <c r="P620" t="s">
        <v>99</v>
      </c>
      <c r="Q620" t="s">
        <v>84</v>
      </c>
      <c r="R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1</v>
      </c>
      <c r="Y620" t="b">
        <v>1</v>
      </c>
      <c r="Z620" t="b">
        <v>1</v>
      </c>
      <c r="AA620">
        <v>103</v>
      </c>
      <c r="AB620" t="str">
        <f t="shared" si="51"/>
        <v>0230</v>
      </c>
      <c r="AC620" t="s">
        <v>69</v>
      </c>
      <c r="AD620" t="b">
        <v>0</v>
      </c>
      <c r="AE620" t="b">
        <v>0</v>
      </c>
      <c r="AF620" t="s">
        <v>70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73</v>
      </c>
      <c r="AO620" t="s">
        <v>74</v>
      </c>
      <c r="AP620" t="b">
        <v>0</v>
      </c>
      <c r="AQ620" t="b">
        <v>0</v>
      </c>
      <c r="AR620" t="s">
        <v>75</v>
      </c>
      <c r="AS620" t="b">
        <v>0</v>
      </c>
      <c r="AT620" t="s">
        <v>76</v>
      </c>
      <c r="AU620" t="s">
        <v>61</v>
      </c>
      <c r="AX620" t="s">
        <v>671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271</v>
      </c>
      <c r="B621" t="s">
        <v>526</v>
      </c>
      <c r="C621">
        <v>1009360</v>
      </c>
      <c r="D621" t="s">
        <v>115</v>
      </c>
      <c r="E621" t="s">
        <v>115</v>
      </c>
      <c r="F621" t="s">
        <v>217</v>
      </c>
      <c r="G621" t="s">
        <v>706</v>
      </c>
      <c r="H621">
        <v>11002</v>
      </c>
      <c r="I621" t="s">
        <v>61</v>
      </c>
      <c r="J621" t="s">
        <v>219</v>
      </c>
      <c r="K621" t="s">
        <v>63</v>
      </c>
      <c r="L621">
        <v>35</v>
      </c>
      <c r="N621" t="str">
        <f>"0"</f>
        <v>0</v>
      </c>
      <c r="O621">
        <v>35</v>
      </c>
      <c r="P621" t="s">
        <v>99</v>
      </c>
      <c r="Q621" t="s">
        <v>84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A621">
        <v>103</v>
      </c>
      <c r="AB621" t="str">
        <f t="shared" si="51"/>
        <v>0230</v>
      </c>
      <c r="AC621" t="s">
        <v>69</v>
      </c>
      <c r="AD621" t="b">
        <v>0</v>
      </c>
      <c r="AE621" t="b">
        <v>0</v>
      </c>
      <c r="AF621" t="s">
        <v>70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73</v>
      </c>
      <c r="AO621" t="s">
        <v>74</v>
      </c>
      <c r="AP621" t="b">
        <v>0</v>
      </c>
      <c r="AQ621" t="b">
        <v>0</v>
      </c>
      <c r="AR621" t="s">
        <v>75</v>
      </c>
      <c r="AS621" t="b">
        <v>0</v>
      </c>
      <c r="AT621" t="s">
        <v>76</v>
      </c>
      <c r="AU621" t="s">
        <v>61</v>
      </c>
      <c r="AX621" t="s">
        <v>671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364</v>
      </c>
      <c r="B622" t="s">
        <v>729</v>
      </c>
      <c r="C622">
        <v>1207300</v>
      </c>
      <c r="D622" t="s">
        <v>126</v>
      </c>
      <c r="E622" t="s">
        <v>126</v>
      </c>
      <c r="F622" t="s">
        <v>391</v>
      </c>
      <c r="G622" t="s">
        <v>675</v>
      </c>
      <c r="H622">
        <v>13006</v>
      </c>
      <c r="I622" t="s">
        <v>61</v>
      </c>
      <c r="J622" t="s">
        <v>392</v>
      </c>
      <c r="K622" t="s">
        <v>63</v>
      </c>
      <c r="L622">
        <v>29</v>
      </c>
      <c r="N622">
        <v>2</v>
      </c>
      <c r="O622">
        <v>27</v>
      </c>
      <c r="P622" t="s">
        <v>99</v>
      </c>
      <c r="Q622" t="s">
        <v>65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A622">
        <v>103</v>
      </c>
      <c r="AB622" t="str">
        <f t="shared" si="51"/>
        <v>0230</v>
      </c>
      <c r="AC622" t="s">
        <v>69</v>
      </c>
      <c r="AD622" t="b">
        <v>0</v>
      </c>
      <c r="AE622" t="b">
        <v>0</v>
      </c>
      <c r="AF622" t="s">
        <v>70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73</v>
      </c>
      <c r="AO622" t="s">
        <v>74</v>
      </c>
      <c r="AP622" t="b">
        <v>0</v>
      </c>
      <c r="AQ622" t="b">
        <v>0</v>
      </c>
      <c r="AR622" t="s">
        <v>75</v>
      </c>
      <c r="AS622" t="b">
        <v>0</v>
      </c>
      <c r="AT622" t="s">
        <v>76</v>
      </c>
      <c r="AU622" t="s">
        <v>61</v>
      </c>
      <c r="AX622" t="s">
        <v>671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364</v>
      </c>
      <c r="B623" t="s">
        <v>729</v>
      </c>
      <c r="C623">
        <v>1207300</v>
      </c>
      <c r="D623" t="s">
        <v>115</v>
      </c>
      <c r="E623" t="s">
        <v>115</v>
      </c>
      <c r="F623" t="s">
        <v>391</v>
      </c>
      <c r="G623" t="s">
        <v>680</v>
      </c>
      <c r="H623">
        <v>13006</v>
      </c>
      <c r="I623" t="s">
        <v>61</v>
      </c>
      <c r="J623" t="s">
        <v>392</v>
      </c>
      <c r="K623" t="s">
        <v>63</v>
      </c>
      <c r="L623">
        <v>29</v>
      </c>
      <c r="N623" t="str">
        <f t="shared" ref="N623:N637" si="54">"0"</f>
        <v>0</v>
      </c>
      <c r="O623">
        <v>29</v>
      </c>
      <c r="P623" t="s">
        <v>99</v>
      </c>
      <c r="Q623" t="s">
        <v>65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103</v>
      </c>
      <c r="AB623" t="str">
        <f t="shared" si="51"/>
        <v>0230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73</v>
      </c>
      <c r="AO623" t="s">
        <v>74</v>
      </c>
      <c r="AP623" t="b">
        <v>0</v>
      </c>
      <c r="AQ623" t="b">
        <v>0</v>
      </c>
      <c r="AR623" t="s">
        <v>75</v>
      </c>
      <c r="AS623" t="b">
        <v>0</v>
      </c>
      <c r="AT623" t="s">
        <v>76</v>
      </c>
      <c r="AU623" t="s">
        <v>61</v>
      </c>
      <c r="AX623" t="s">
        <v>671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364</v>
      </c>
      <c r="B624" t="s">
        <v>729</v>
      </c>
      <c r="C624">
        <v>1207300</v>
      </c>
      <c r="D624" t="s">
        <v>79</v>
      </c>
      <c r="E624" t="s">
        <v>79</v>
      </c>
      <c r="F624" t="s">
        <v>391</v>
      </c>
      <c r="G624" t="s">
        <v>730</v>
      </c>
      <c r="H624">
        <v>13006</v>
      </c>
      <c r="I624" t="s">
        <v>61</v>
      </c>
      <c r="J624" t="s">
        <v>392</v>
      </c>
      <c r="K624" t="s">
        <v>63</v>
      </c>
      <c r="L624">
        <v>29</v>
      </c>
      <c r="N624" t="str">
        <f t="shared" si="54"/>
        <v>0</v>
      </c>
      <c r="O624">
        <v>29</v>
      </c>
      <c r="P624" t="s">
        <v>99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103</v>
      </c>
      <c r="AB624" t="str">
        <f t="shared" si="51"/>
        <v>0230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73</v>
      </c>
      <c r="AO624" t="s">
        <v>74</v>
      </c>
      <c r="AP624" t="b">
        <v>0</v>
      </c>
      <c r="AQ624" t="b">
        <v>0</v>
      </c>
      <c r="AR624" t="s">
        <v>75</v>
      </c>
      <c r="AS624" t="b">
        <v>0</v>
      </c>
      <c r="AT624" t="s">
        <v>76</v>
      </c>
      <c r="AU624" t="s">
        <v>61</v>
      </c>
      <c r="AX624" t="s">
        <v>671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271</v>
      </c>
      <c r="B625" t="s">
        <v>704</v>
      </c>
      <c r="C625">
        <v>1001430</v>
      </c>
      <c r="D625" t="s">
        <v>115</v>
      </c>
      <c r="E625" t="s">
        <v>115</v>
      </c>
      <c r="F625" t="s">
        <v>337</v>
      </c>
      <c r="G625" t="s">
        <v>731</v>
      </c>
      <c r="H625" t="str">
        <f>"05001"</f>
        <v>05001</v>
      </c>
      <c r="I625" t="s">
        <v>61</v>
      </c>
      <c r="J625" t="s">
        <v>676</v>
      </c>
      <c r="K625" t="s">
        <v>63</v>
      </c>
      <c r="L625">
        <v>35</v>
      </c>
      <c r="N625" t="str">
        <f t="shared" si="54"/>
        <v>0</v>
      </c>
      <c r="O625">
        <v>35</v>
      </c>
      <c r="P625" t="s">
        <v>99</v>
      </c>
      <c r="Q625" t="s">
        <v>84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 t="str">
        <f t="shared" si="51"/>
        <v>0230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73</v>
      </c>
      <c r="AO625" t="s">
        <v>74</v>
      </c>
      <c r="AP625" t="b">
        <v>0</v>
      </c>
      <c r="AQ625" t="b">
        <v>0</v>
      </c>
      <c r="AR625" t="s">
        <v>75</v>
      </c>
      <c r="AS625" t="b">
        <v>0</v>
      </c>
      <c r="AT625" t="s">
        <v>76</v>
      </c>
      <c r="AU625" t="s">
        <v>61</v>
      </c>
      <c r="AX625" t="s">
        <v>671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423</v>
      </c>
      <c r="B626" t="s">
        <v>732</v>
      </c>
      <c r="C626">
        <v>1504500</v>
      </c>
      <c r="D626" t="s">
        <v>126</v>
      </c>
      <c r="E626" t="s">
        <v>126</v>
      </c>
      <c r="F626" t="s">
        <v>428</v>
      </c>
      <c r="G626" t="s">
        <v>733</v>
      </c>
      <c r="I626" t="s">
        <v>61</v>
      </c>
      <c r="J626" t="s">
        <v>429</v>
      </c>
      <c r="K626" t="s">
        <v>63</v>
      </c>
      <c r="L626">
        <v>41</v>
      </c>
      <c r="N626" t="str">
        <f t="shared" si="54"/>
        <v>0</v>
      </c>
      <c r="O626">
        <v>41</v>
      </c>
      <c r="P626" t="s">
        <v>64</v>
      </c>
      <c r="Q626" t="s">
        <v>65</v>
      </c>
      <c r="R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103</v>
      </c>
      <c r="AB626" t="str">
        <f t="shared" si="51"/>
        <v>0230</v>
      </c>
      <c r="AC626" t="s">
        <v>86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73</v>
      </c>
      <c r="AO626" t="s">
        <v>132</v>
      </c>
      <c r="AP626" t="b">
        <v>0</v>
      </c>
      <c r="AQ626" t="b">
        <v>0</v>
      </c>
      <c r="AR626" t="s">
        <v>75</v>
      </c>
      <c r="AS626" t="b">
        <v>0</v>
      </c>
      <c r="AT626" t="s">
        <v>76</v>
      </c>
      <c r="AU626" t="s">
        <v>61</v>
      </c>
      <c r="AX626" t="s">
        <v>671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423</v>
      </c>
      <c r="B627" t="s">
        <v>734</v>
      </c>
      <c r="C627">
        <v>1504470</v>
      </c>
      <c r="D627" t="s">
        <v>88</v>
      </c>
      <c r="E627" t="s">
        <v>88</v>
      </c>
      <c r="F627" t="s">
        <v>428</v>
      </c>
      <c r="G627" t="s">
        <v>675</v>
      </c>
      <c r="I627" t="s">
        <v>61</v>
      </c>
      <c r="J627" t="s">
        <v>429</v>
      </c>
      <c r="K627" t="s">
        <v>63</v>
      </c>
      <c r="L627">
        <v>25</v>
      </c>
      <c r="N627" t="str">
        <f t="shared" si="54"/>
        <v>0</v>
      </c>
      <c r="O627">
        <v>25</v>
      </c>
      <c r="P627" t="s">
        <v>83</v>
      </c>
      <c r="Q627" t="s">
        <v>65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103</v>
      </c>
      <c r="AB627" t="str">
        <f t="shared" si="51"/>
        <v>0230</v>
      </c>
      <c r="AC627" t="s">
        <v>86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73</v>
      </c>
      <c r="AO627" t="s">
        <v>132</v>
      </c>
      <c r="AP627" t="b">
        <v>0</v>
      </c>
      <c r="AQ627" t="b">
        <v>0</v>
      </c>
      <c r="AR627" t="s">
        <v>75</v>
      </c>
      <c r="AS627" t="b">
        <v>0</v>
      </c>
      <c r="AT627" t="s">
        <v>76</v>
      </c>
      <c r="AU627" t="s">
        <v>61</v>
      </c>
      <c r="AX627" t="s">
        <v>671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423</v>
      </c>
      <c r="B628" t="s">
        <v>735</v>
      </c>
      <c r="C628">
        <v>1501300</v>
      </c>
      <c r="D628" t="s">
        <v>79</v>
      </c>
      <c r="E628" t="s">
        <v>79</v>
      </c>
      <c r="F628" t="s">
        <v>428</v>
      </c>
      <c r="G628" t="s">
        <v>736</v>
      </c>
      <c r="I628" t="s">
        <v>61</v>
      </c>
      <c r="J628" t="s">
        <v>429</v>
      </c>
      <c r="K628" t="s">
        <v>63</v>
      </c>
      <c r="L628">
        <v>48</v>
      </c>
      <c r="N628" t="str">
        <f t="shared" si="54"/>
        <v>0</v>
      </c>
      <c r="O628">
        <v>48</v>
      </c>
      <c r="P628" t="s">
        <v>64</v>
      </c>
      <c r="Q628" t="s">
        <v>65</v>
      </c>
      <c r="R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 t="str">
        <f t="shared" si="51"/>
        <v>0230</v>
      </c>
      <c r="AC628" t="s">
        <v>86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73</v>
      </c>
      <c r="AO628" t="s">
        <v>132</v>
      </c>
      <c r="AP628" t="b">
        <v>0</v>
      </c>
      <c r="AQ628" t="b">
        <v>0</v>
      </c>
      <c r="AR628" t="s">
        <v>75</v>
      </c>
      <c r="AS628" t="b">
        <v>0</v>
      </c>
      <c r="AT628" t="s">
        <v>76</v>
      </c>
      <c r="AU628" t="s">
        <v>61</v>
      </c>
      <c r="AX628" t="s">
        <v>671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423</v>
      </c>
      <c r="B629" t="s">
        <v>735</v>
      </c>
      <c r="C629">
        <v>1501300</v>
      </c>
      <c r="D629" t="s">
        <v>79</v>
      </c>
      <c r="E629" t="s">
        <v>79</v>
      </c>
      <c r="F629" t="s">
        <v>428</v>
      </c>
      <c r="G629" t="s">
        <v>737</v>
      </c>
      <c r="I629" t="s">
        <v>61</v>
      </c>
      <c r="J629" t="s">
        <v>429</v>
      </c>
      <c r="K629" t="s">
        <v>63</v>
      </c>
      <c r="L629">
        <v>26</v>
      </c>
      <c r="N629" t="str">
        <f t="shared" si="54"/>
        <v>0</v>
      </c>
      <c r="O629">
        <v>26</v>
      </c>
      <c r="P629" t="s">
        <v>83</v>
      </c>
      <c r="Q629" t="s">
        <v>65</v>
      </c>
      <c r="R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 t="str">
        <f t="shared" si="51"/>
        <v>0230</v>
      </c>
      <c r="AC629" t="s">
        <v>86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73</v>
      </c>
      <c r="AO629" t="s">
        <v>132</v>
      </c>
      <c r="AP629" t="b">
        <v>0</v>
      </c>
      <c r="AQ629" t="b">
        <v>0</v>
      </c>
      <c r="AR629" t="s">
        <v>75</v>
      </c>
      <c r="AS629" t="b">
        <v>0</v>
      </c>
      <c r="AT629" t="s">
        <v>76</v>
      </c>
      <c r="AU629" t="s">
        <v>61</v>
      </c>
      <c r="AX629" t="s">
        <v>671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423</v>
      </c>
      <c r="B630" t="s">
        <v>738</v>
      </c>
      <c r="C630">
        <v>8827410</v>
      </c>
      <c r="D630" t="s">
        <v>93</v>
      </c>
      <c r="E630" t="s">
        <v>93</v>
      </c>
      <c r="F630" t="s">
        <v>425</v>
      </c>
      <c r="G630" t="s">
        <v>675</v>
      </c>
      <c r="I630" t="s">
        <v>61</v>
      </c>
      <c r="J630" t="s">
        <v>338</v>
      </c>
      <c r="K630" t="s">
        <v>63</v>
      </c>
      <c r="L630">
        <v>40</v>
      </c>
      <c r="N630" t="str">
        <f t="shared" si="54"/>
        <v>0</v>
      </c>
      <c r="O630">
        <v>40</v>
      </c>
      <c r="P630" t="s">
        <v>99</v>
      </c>
      <c r="Q630" t="s">
        <v>65</v>
      </c>
      <c r="R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300</v>
      </c>
      <c r="AB630" t="str">
        <f t="shared" si="51"/>
        <v>0230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73</v>
      </c>
      <c r="AO630" t="s">
        <v>132</v>
      </c>
      <c r="AP630" t="b">
        <v>0</v>
      </c>
      <c r="AQ630" t="b">
        <v>0</v>
      </c>
      <c r="AR630" t="s">
        <v>75</v>
      </c>
      <c r="AS630" t="b">
        <v>0</v>
      </c>
      <c r="AT630" t="s">
        <v>76</v>
      </c>
      <c r="AU630" t="s">
        <v>61</v>
      </c>
      <c r="AX630" t="s">
        <v>671</v>
      </c>
      <c r="AY630" t="s">
        <v>61</v>
      </c>
      <c r="BA630" t="b">
        <v>0</v>
      </c>
      <c r="BB630" t="s">
        <v>61</v>
      </c>
      <c r="BC630">
        <v>8827400</v>
      </c>
      <c r="BD630" t="s">
        <v>61</v>
      </c>
    </row>
    <row r="631" spans="1:56" x14ac:dyDescent="0.25">
      <c r="A631" t="s">
        <v>494</v>
      </c>
      <c r="B631" t="s">
        <v>726</v>
      </c>
      <c r="C631">
        <v>2100490</v>
      </c>
      <c r="D631" t="s">
        <v>126</v>
      </c>
      <c r="E631" t="s">
        <v>126</v>
      </c>
      <c r="F631" t="s">
        <v>89</v>
      </c>
      <c r="G631" t="s">
        <v>739</v>
      </c>
      <c r="H631">
        <v>10005</v>
      </c>
      <c r="I631" t="s">
        <v>61</v>
      </c>
      <c r="J631" t="s">
        <v>91</v>
      </c>
      <c r="K631" t="s">
        <v>63</v>
      </c>
      <c r="L631">
        <v>38</v>
      </c>
      <c r="N631" t="str">
        <f t="shared" si="54"/>
        <v>0</v>
      </c>
      <c r="O631">
        <v>38</v>
      </c>
      <c r="P631" t="s">
        <v>99</v>
      </c>
      <c r="Q631" t="s">
        <v>84</v>
      </c>
      <c r="R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103</v>
      </c>
      <c r="AB631" t="str">
        <f t="shared" si="51"/>
        <v>0230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73</v>
      </c>
      <c r="AO631" t="s">
        <v>74</v>
      </c>
      <c r="AP631" t="b">
        <v>0</v>
      </c>
      <c r="AQ631" t="b">
        <v>0</v>
      </c>
      <c r="AR631" t="s">
        <v>75</v>
      </c>
      <c r="AS631" t="b">
        <v>0</v>
      </c>
      <c r="AT631" t="s">
        <v>76</v>
      </c>
      <c r="AU631" t="s">
        <v>61</v>
      </c>
      <c r="AX631" t="s">
        <v>671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271</v>
      </c>
      <c r="B632" t="s">
        <v>286</v>
      </c>
      <c r="C632">
        <v>1001340</v>
      </c>
      <c r="D632" t="s">
        <v>93</v>
      </c>
      <c r="E632" t="s">
        <v>93</v>
      </c>
      <c r="F632" t="s">
        <v>287</v>
      </c>
      <c r="G632" t="s">
        <v>706</v>
      </c>
      <c r="H632">
        <v>11005</v>
      </c>
      <c r="I632" t="s">
        <v>61</v>
      </c>
      <c r="J632" t="s">
        <v>288</v>
      </c>
      <c r="K632" t="s">
        <v>63</v>
      </c>
      <c r="L632">
        <v>29</v>
      </c>
      <c r="N632" t="str">
        <f t="shared" si="54"/>
        <v>0</v>
      </c>
      <c r="O632">
        <v>29</v>
      </c>
      <c r="P632" t="s">
        <v>99</v>
      </c>
      <c r="Q632" t="s">
        <v>65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1</v>
      </c>
      <c r="Y632" t="b">
        <v>1</v>
      </c>
      <c r="Z632" t="b">
        <v>1</v>
      </c>
      <c r="AA632">
        <v>103</v>
      </c>
      <c r="AB632" t="str">
        <f t="shared" si="51"/>
        <v>0230</v>
      </c>
      <c r="AC632" t="s">
        <v>86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73</v>
      </c>
      <c r="AO632" t="s">
        <v>74</v>
      </c>
      <c r="AP632" t="b">
        <v>0</v>
      </c>
      <c r="AQ632" t="b">
        <v>0</v>
      </c>
      <c r="AR632" t="s">
        <v>143</v>
      </c>
      <c r="AS632" t="b">
        <v>0</v>
      </c>
      <c r="AT632" t="s">
        <v>76</v>
      </c>
      <c r="AU632" t="s">
        <v>61</v>
      </c>
      <c r="AX632" t="s">
        <v>671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423</v>
      </c>
      <c r="B633" t="s">
        <v>717</v>
      </c>
      <c r="C633">
        <v>1503350</v>
      </c>
      <c r="D633" t="s">
        <v>115</v>
      </c>
      <c r="E633" t="s">
        <v>115</v>
      </c>
      <c r="F633" t="s">
        <v>428</v>
      </c>
      <c r="G633" t="s">
        <v>680</v>
      </c>
      <c r="I633" t="s">
        <v>61</v>
      </c>
      <c r="J633" t="s">
        <v>429</v>
      </c>
      <c r="K633" t="s">
        <v>63</v>
      </c>
      <c r="L633">
        <v>45</v>
      </c>
      <c r="N633" t="str">
        <f t="shared" si="54"/>
        <v>0</v>
      </c>
      <c r="O633">
        <v>45</v>
      </c>
      <c r="P633" t="s">
        <v>83</v>
      </c>
      <c r="Q633" t="s">
        <v>65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 t="str">
        <f t="shared" si="51"/>
        <v>0230</v>
      </c>
      <c r="AC633" t="s">
        <v>86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73</v>
      </c>
      <c r="AO633" t="s">
        <v>132</v>
      </c>
      <c r="AP633" t="b">
        <v>0</v>
      </c>
      <c r="AQ633" t="b">
        <v>0</v>
      </c>
      <c r="AR633" t="s">
        <v>75</v>
      </c>
      <c r="AS633" t="b">
        <v>0</v>
      </c>
      <c r="AT633" t="s">
        <v>76</v>
      </c>
      <c r="AU633" t="s">
        <v>61</v>
      </c>
      <c r="AX633" t="s">
        <v>671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423</v>
      </c>
      <c r="B634" t="s">
        <v>718</v>
      </c>
      <c r="C634">
        <v>1503360</v>
      </c>
      <c r="D634" t="s">
        <v>115</v>
      </c>
      <c r="E634" t="s">
        <v>115</v>
      </c>
      <c r="F634" t="s">
        <v>428</v>
      </c>
      <c r="G634" t="s">
        <v>680</v>
      </c>
      <c r="I634" t="s">
        <v>61</v>
      </c>
      <c r="J634" t="s">
        <v>429</v>
      </c>
      <c r="K634" t="s">
        <v>63</v>
      </c>
      <c r="L634">
        <v>45</v>
      </c>
      <c r="N634" t="str">
        <f t="shared" si="54"/>
        <v>0</v>
      </c>
      <c r="O634">
        <v>45</v>
      </c>
      <c r="P634" t="s">
        <v>64</v>
      </c>
      <c r="Q634" t="s">
        <v>65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103</v>
      </c>
      <c r="AB634" t="str">
        <f t="shared" si="51"/>
        <v>0230</v>
      </c>
      <c r="AC634" t="s">
        <v>86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73</v>
      </c>
      <c r="AO634" t="s">
        <v>132</v>
      </c>
      <c r="AP634" t="b">
        <v>0</v>
      </c>
      <c r="AQ634" t="b">
        <v>0</v>
      </c>
      <c r="AR634" t="s">
        <v>75</v>
      </c>
      <c r="AS634" t="b">
        <v>0</v>
      </c>
      <c r="AT634" t="s">
        <v>76</v>
      </c>
      <c r="AU634" t="s">
        <v>61</v>
      </c>
      <c r="AX634" t="s">
        <v>671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423</v>
      </c>
      <c r="B635" t="s">
        <v>740</v>
      </c>
      <c r="C635">
        <v>1501390</v>
      </c>
      <c r="D635" t="s">
        <v>151</v>
      </c>
      <c r="E635" t="s">
        <v>151</v>
      </c>
      <c r="F635" t="s">
        <v>425</v>
      </c>
      <c r="G635" t="s">
        <v>713</v>
      </c>
      <c r="I635" t="s">
        <v>61</v>
      </c>
      <c r="J635" t="s">
        <v>338</v>
      </c>
      <c r="K635" t="s">
        <v>63</v>
      </c>
      <c r="L635">
        <v>47</v>
      </c>
      <c r="N635" t="str">
        <f t="shared" si="54"/>
        <v>0</v>
      </c>
      <c r="O635">
        <v>47</v>
      </c>
      <c r="P635" t="s">
        <v>83</v>
      </c>
      <c r="Q635" t="s">
        <v>65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 t="str">
        <f t="shared" si="51"/>
        <v>0230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73</v>
      </c>
      <c r="AO635" t="s">
        <v>132</v>
      </c>
      <c r="AP635" t="b">
        <v>0</v>
      </c>
      <c r="AQ635" t="b">
        <v>0</v>
      </c>
      <c r="AR635" t="s">
        <v>75</v>
      </c>
      <c r="AS635" t="b">
        <v>0</v>
      </c>
      <c r="AT635" t="s">
        <v>76</v>
      </c>
      <c r="AU635" t="s">
        <v>61</v>
      </c>
      <c r="AX635" t="s">
        <v>671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364</v>
      </c>
      <c r="B636" t="s">
        <v>729</v>
      </c>
      <c r="C636">
        <v>1207300</v>
      </c>
      <c r="D636" t="s">
        <v>151</v>
      </c>
      <c r="E636" t="s">
        <v>151</v>
      </c>
      <c r="G636" t="s">
        <v>702</v>
      </c>
      <c r="H636">
        <v>15008</v>
      </c>
      <c r="I636" t="s">
        <v>61</v>
      </c>
      <c r="J636" t="s">
        <v>379</v>
      </c>
      <c r="K636" t="s">
        <v>63</v>
      </c>
      <c r="L636">
        <v>29</v>
      </c>
      <c r="N636" t="str">
        <f t="shared" si="54"/>
        <v>0</v>
      </c>
      <c r="O636">
        <v>29</v>
      </c>
      <c r="P636" t="s">
        <v>99</v>
      </c>
      <c r="Q636" t="s">
        <v>65</v>
      </c>
      <c r="R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 t="str">
        <f t="shared" si="51"/>
        <v>0230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73</v>
      </c>
      <c r="AO636" t="s">
        <v>74</v>
      </c>
      <c r="AP636" t="b">
        <v>0</v>
      </c>
      <c r="AQ636" t="b">
        <v>0</v>
      </c>
      <c r="AR636" t="s">
        <v>75</v>
      </c>
      <c r="AS636" t="b">
        <v>0</v>
      </c>
      <c r="AT636" t="s">
        <v>76</v>
      </c>
      <c r="AU636" t="s">
        <v>61</v>
      </c>
      <c r="AX636" t="s">
        <v>671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364</v>
      </c>
      <c r="B637" t="s">
        <v>741</v>
      </c>
      <c r="C637">
        <v>1200315</v>
      </c>
      <c r="D637" t="s">
        <v>126</v>
      </c>
      <c r="E637" t="s">
        <v>126</v>
      </c>
      <c r="F637" t="s">
        <v>623</v>
      </c>
      <c r="G637" t="s">
        <v>705</v>
      </c>
      <c r="H637">
        <v>13004</v>
      </c>
      <c r="I637" t="s">
        <v>61</v>
      </c>
      <c r="J637" t="s">
        <v>625</v>
      </c>
      <c r="K637" t="s">
        <v>63</v>
      </c>
      <c r="L637">
        <v>35</v>
      </c>
      <c r="N637" t="str">
        <f t="shared" si="54"/>
        <v>0</v>
      </c>
      <c r="O637">
        <v>35</v>
      </c>
      <c r="P637" t="s">
        <v>99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 t="str">
        <f t="shared" si="51"/>
        <v>0230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73</v>
      </c>
      <c r="AO637" t="s">
        <v>74</v>
      </c>
      <c r="AP637" t="b">
        <v>0</v>
      </c>
      <c r="AQ637" t="b">
        <v>0</v>
      </c>
      <c r="AR637" t="s">
        <v>75</v>
      </c>
      <c r="AS637" t="b">
        <v>0</v>
      </c>
      <c r="AT637" t="s">
        <v>76</v>
      </c>
      <c r="AU637" t="s">
        <v>61</v>
      </c>
      <c r="AX637" t="s">
        <v>671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364</v>
      </c>
      <c r="B638" t="s">
        <v>741</v>
      </c>
      <c r="C638">
        <v>1200315</v>
      </c>
      <c r="D638" t="s">
        <v>93</v>
      </c>
      <c r="E638" t="s">
        <v>93</v>
      </c>
      <c r="F638" t="s">
        <v>623</v>
      </c>
      <c r="G638" t="s">
        <v>731</v>
      </c>
      <c r="H638">
        <v>13004</v>
      </c>
      <c r="I638" t="s">
        <v>61</v>
      </c>
      <c r="J638" t="s">
        <v>625</v>
      </c>
      <c r="K638" t="s">
        <v>63</v>
      </c>
      <c r="L638">
        <v>35</v>
      </c>
      <c r="M638" t="str">
        <f>"0"</f>
        <v>0</v>
      </c>
      <c r="N638">
        <v>1</v>
      </c>
      <c r="O638">
        <v>34</v>
      </c>
      <c r="P638" t="s">
        <v>99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 t="str">
        <f t="shared" si="51"/>
        <v>0230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73</v>
      </c>
      <c r="AO638" t="s">
        <v>74</v>
      </c>
      <c r="AP638" t="b">
        <v>0</v>
      </c>
      <c r="AQ638" t="b">
        <v>0</v>
      </c>
      <c r="AR638" t="s">
        <v>75</v>
      </c>
      <c r="AS638" t="b">
        <v>0</v>
      </c>
      <c r="AT638" t="s">
        <v>76</v>
      </c>
      <c r="AU638" t="s">
        <v>61</v>
      </c>
      <c r="AX638" t="s">
        <v>671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364</v>
      </c>
      <c r="B639" t="s">
        <v>741</v>
      </c>
      <c r="C639">
        <v>1200315</v>
      </c>
      <c r="D639" t="s">
        <v>115</v>
      </c>
      <c r="E639" t="s">
        <v>115</v>
      </c>
      <c r="F639" t="s">
        <v>623</v>
      </c>
      <c r="G639" t="s">
        <v>723</v>
      </c>
      <c r="H639">
        <v>13004</v>
      </c>
      <c r="I639" t="s">
        <v>61</v>
      </c>
      <c r="J639" t="s">
        <v>625</v>
      </c>
      <c r="K639" t="s">
        <v>63</v>
      </c>
      <c r="L639">
        <v>35</v>
      </c>
      <c r="M639" t="str">
        <f>"0"</f>
        <v>0</v>
      </c>
      <c r="N639" t="str">
        <f t="shared" ref="N639:N670" si="55">"0"</f>
        <v>0</v>
      </c>
      <c r="O639">
        <v>35</v>
      </c>
      <c r="P639" t="s">
        <v>99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 t="str">
        <f t="shared" si="51"/>
        <v>0230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73</v>
      </c>
      <c r="AO639" t="s">
        <v>74</v>
      </c>
      <c r="AP639" t="b">
        <v>0</v>
      </c>
      <c r="AQ639" t="b">
        <v>0</v>
      </c>
      <c r="AR639" t="s">
        <v>75</v>
      </c>
      <c r="AS639" t="b">
        <v>0</v>
      </c>
      <c r="AT639" t="s">
        <v>76</v>
      </c>
      <c r="AU639" t="s">
        <v>61</v>
      </c>
      <c r="AX639" t="s">
        <v>671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364</v>
      </c>
      <c r="B640" t="s">
        <v>741</v>
      </c>
      <c r="C640">
        <v>1200315</v>
      </c>
      <c r="D640" t="s">
        <v>79</v>
      </c>
      <c r="E640" t="s">
        <v>79</v>
      </c>
      <c r="F640" t="s">
        <v>623</v>
      </c>
      <c r="G640" t="s">
        <v>742</v>
      </c>
      <c r="H640">
        <v>13004</v>
      </c>
      <c r="I640" t="s">
        <v>61</v>
      </c>
      <c r="J640" t="s">
        <v>625</v>
      </c>
      <c r="K640" t="s">
        <v>63</v>
      </c>
      <c r="L640">
        <v>35</v>
      </c>
      <c r="M640" t="str">
        <f>"0"</f>
        <v>0</v>
      </c>
      <c r="N640" t="str">
        <f t="shared" si="55"/>
        <v>0</v>
      </c>
      <c r="O640">
        <v>35</v>
      </c>
      <c r="P640" t="s">
        <v>99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 t="str">
        <f t="shared" si="51"/>
        <v>0230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73</v>
      </c>
      <c r="AO640" t="s">
        <v>74</v>
      </c>
      <c r="AP640" t="b">
        <v>0</v>
      </c>
      <c r="AQ640" t="b">
        <v>0</v>
      </c>
      <c r="AR640" t="s">
        <v>75</v>
      </c>
      <c r="AS640" t="b">
        <v>0</v>
      </c>
      <c r="AT640" t="s">
        <v>76</v>
      </c>
      <c r="AU640" t="s">
        <v>61</v>
      </c>
      <c r="AX640" t="s">
        <v>671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364</v>
      </c>
      <c r="B641" t="s">
        <v>729</v>
      </c>
      <c r="C641">
        <v>1207300</v>
      </c>
      <c r="D641" t="s">
        <v>101</v>
      </c>
      <c r="E641" t="s">
        <v>101</v>
      </c>
      <c r="G641" t="s">
        <v>703</v>
      </c>
      <c r="H641">
        <v>15008</v>
      </c>
      <c r="I641" t="s">
        <v>61</v>
      </c>
      <c r="J641" t="s">
        <v>379</v>
      </c>
      <c r="K641" t="s">
        <v>63</v>
      </c>
      <c r="L641">
        <v>29</v>
      </c>
      <c r="N641" t="str">
        <f t="shared" si="55"/>
        <v>0</v>
      </c>
      <c r="O641">
        <v>29</v>
      </c>
      <c r="P641" t="s">
        <v>99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 t="str">
        <f t="shared" si="51"/>
        <v>0230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73</v>
      </c>
      <c r="AO641" t="s">
        <v>74</v>
      </c>
      <c r="AP641" t="b">
        <v>0</v>
      </c>
      <c r="AQ641" t="b">
        <v>0</v>
      </c>
      <c r="AR641" t="s">
        <v>75</v>
      </c>
      <c r="AS641" t="b">
        <v>0</v>
      </c>
      <c r="AT641" t="s">
        <v>76</v>
      </c>
      <c r="AU641" t="s">
        <v>61</v>
      </c>
      <c r="AX641" t="s">
        <v>671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364</v>
      </c>
      <c r="B642" t="s">
        <v>741</v>
      </c>
      <c r="C642">
        <v>1200315</v>
      </c>
      <c r="D642" t="s">
        <v>101</v>
      </c>
      <c r="E642" t="s">
        <v>101</v>
      </c>
      <c r="F642" t="s">
        <v>623</v>
      </c>
      <c r="G642" t="s">
        <v>743</v>
      </c>
      <c r="H642">
        <v>13004</v>
      </c>
      <c r="I642" t="s">
        <v>61</v>
      </c>
      <c r="J642" t="s">
        <v>625</v>
      </c>
      <c r="K642" t="s">
        <v>63</v>
      </c>
      <c r="L642">
        <v>35</v>
      </c>
      <c r="M642" t="str">
        <f>"0"</f>
        <v>0</v>
      </c>
      <c r="N642" t="str">
        <f t="shared" si="55"/>
        <v>0</v>
      </c>
      <c r="O642">
        <v>35</v>
      </c>
      <c r="P642" t="s">
        <v>99</v>
      </c>
      <c r="Q642" t="s">
        <v>65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 t="str">
        <f t="shared" si="51"/>
        <v>0230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73</v>
      </c>
      <c r="AO642" t="s">
        <v>74</v>
      </c>
      <c r="AP642" t="b">
        <v>0</v>
      </c>
      <c r="AQ642" t="b">
        <v>0</v>
      </c>
      <c r="AR642" t="s">
        <v>75</v>
      </c>
      <c r="AS642" t="b">
        <v>0</v>
      </c>
      <c r="AT642" t="s">
        <v>76</v>
      </c>
      <c r="AU642" t="s">
        <v>61</v>
      </c>
      <c r="AX642" t="s">
        <v>671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364</v>
      </c>
      <c r="B643" t="s">
        <v>741</v>
      </c>
      <c r="C643">
        <v>1200315</v>
      </c>
      <c r="D643" t="s">
        <v>151</v>
      </c>
      <c r="E643" t="s">
        <v>151</v>
      </c>
      <c r="F643" t="s">
        <v>623</v>
      </c>
      <c r="G643" t="s">
        <v>744</v>
      </c>
      <c r="H643">
        <v>13004</v>
      </c>
      <c r="I643" t="s">
        <v>61</v>
      </c>
      <c r="J643" t="s">
        <v>625</v>
      </c>
      <c r="K643" t="s">
        <v>63</v>
      </c>
      <c r="L643">
        <v>35</v>
      </c>
      <c r="M643" t="str">
        <f>"0"</f>
        <v>0</v>
      </c>
      <c r="N643" t="str">
        <f t="shared" si="55"/>
        <v>0</v>
      </c>
      <c r="O643">
        <v>35</v>
      </c>
      <c r="P643" t="s">
        <v>99</v>
      </c>
      <c r="Q643" t="s">
        <v>65</v>
      </c>
      <c r="R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 t="str">
        <f t="shared" ref="AB643:AB706" si="56">"0230"</f>
        <v>0230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73</v>
      </c>
      <c r="AO643" t="s">
        <v>74</v>
      </c>
      <c r="AP643" t="b">
        <v>0</v>
      </c>
      <c r="AQ643" t="b">
        <v>0</v>
      </c>
      <c r="AR643" t="s">
        <v>75</v>
      </c>
      <c r="AS643" t="b">
        <v>0</v>
      </c>
      <c r="AT643" t="s">
        <v>76</v>
      </c>
      <c r="AU643" t="s">
        <v>61</v>
      </c>
      <c r="AX643" t="s">
        <v>671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364</v>
      </c>
      <c r="B644" t="s">
        <v>741</v>
      </c>
      <c r="C644">
        <v>1200315</v>
      </c>
      <c r="D644" t="s">
        <v>79</v>
      </c>
      <c r="E644" t="s">
        <v>79</v>
      </c>
      <c r="F644" t="s">
        <v>623</v>
      </c>
      <c r="G644" t="s">
        <v>745</v>
      </c>
      <c r="H644">
        <v>13004</v>
      </c>
      <c r="I644" t="s">
        <v>61</v>
      </c>
      <c r="J644" t="s">
        <v>625</v>
      </c>
      <c r="K644" t="s">
        <v>63</v>
      </c>
      <c r="L644">
        <v>35</v>
      </c>
      <c r="M644" t="str">
        <f>"0"</f>
        <v>0</v>
      </c>
      <c r="N644" t="str">
        <f t="shared" si="55"/>
        <v>0</v>
      </c>
      <c r="O644">
        <v>35</v>
      </c>
      <c r="P644" t="s">
        <v>99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 t="str">
        <f t="shared" si="56"/>
        <v>0230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73</v>
      </c>
      <c r="AO644" t="s">
        <v>74</v>
      </c>
      <c r="AP644" t="b">
        <v>0</v>
      </c>
      <c r="AQ644" t="b">
        <v>0</v>
      </c>
      <c r="AR644" t="s">
        <v>75</v>
      </c>
      <c r="AS644" t="b">
        <v>0</v>
      </c>
      <c r="AT644" t="s">
        <v>76</v>
      </c>
      <c r="AU644" t="s">
        <v>61</v>
      </c>
      <c r="AX644" t="s">
        <v>671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364</v>
      </c>
      <c r="B645" t="s">
        <v>384</v>
      </c>
      <c r="C645">
        <v>1206310</v>
      </c>
      <c r="D645" t="s">
        <v>79</v>
      </c>
      <c r="E645" t="s">
        <v>79</v>
      </c>
      <c r="G645" t="s">
        <v>730</v>
      </c>
      <c r="H645">
        <v>15008</v>
      </c>
      <c r="I645" t="s">
        <v>61</v>
      </c>
      <c r="J645" t="s">
        <v>379</v>
      </c>
      <c r="K645" t="s">
        <v>63</v>
      </c>
      <c r="L645">
        <v>25</v>
      </c>
      <c r="N645" t="str">
        <f t="shared" si="55"/>
        <v>0</v>
      </c>
      <c r="O645">
        <v>25</v>
      </c>
      <c r="P645" t="s">
        <v>99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 t="str">
        <f t="shared" si="56"/>
        <v>0230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73</v>
      </c>
      <c r="AO645" t="s">
        <v>74</v>
      </c>
      <c r="AP645" t="b">
        <v>0</v>
      </c>
      <c r="AQ645" t="b">
        <v>0</v>
      </c>
      <c r="AR645" t="s">
        <v>75</v>
      </c>
      <c r="AS645" t="b">
        <v>0</v>
      </c>
      <c r="AT645" t="s">
        <v>76</v>
      </c>
      <c r="AU645" t="s">
        <v>61</v>
      </c>
      <c r="AX645" t="s">
        <v>671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423</v>
      </c>
      <c r="B646" t="s">
        <v>426</v>
      </c>
      <c r="C646">
        <v>1503310</v>
      </c>
      <c r="D646" t="s">
        <v>115</v>
      </c>
      <c r="E646" t="s">
        <v>115</v>
      </c>
      <c r="F646" t="s">
        <v>431</v>
      </c>
      <c r="G646" t="s">
        <v>675</v>
      </c>
      <c r="I646" t="s">
        <v>61</v>
      </c>
      <c r="J646" t="s">
        <v>338</v>
      </c>
      <c r="K646" t="s">
        <v>63</v>
      </c>
      <c r="L646">
        <v>45</v>
      </c>
      <c r="N646" t="str">
        <f t="shared" si="55"/>
        <v>0</v>
      </c>
      <c r="O646">
        <v>45</v>
      </c>
      <c r="P646" t="s">
        <v>83</v>
      </c>
      <c r="Q646" t="s">
        <v>65</v>
      </c>
      <c r="R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 t="str">
        <f t="shared" si="56"/>
        <v>0230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73</v>
      </c>
      <c r="AO646" t="s">
        <v>132</v>
      </c>
      <c r="AP646" t="b">
        <v>0</v>
      </c>
      <c r="AQ646" t="b">
        <v>0</v>
      </c>
      <c r="AR646" t="s">
        <v>75</v>
      </c>
      <c r="AS646" t="b">
        <v>0</v>
      </c>
      <c r="AT646" t="s">
        <v>76</v>
      </c>
      <c r="AU646" t="s">
        <v>61</v>
      </c>
      <c r="AX646" t="s">
        <v>671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423</v>
      </c>
      <c r="B647" t="s">
        <v>740</v>
      </c>
      <c r="C647">
        <v>1501390</v>
      </c>
      <c r="D647" t="s">
        <v>115</v>
      </c>
      <c r="E647" t="s">
        <v>115</v>
      </c>
      <c r="F647" t="s">
        <v>431</v>
      </c>
      <c r="G647" t="s">
        <v>720</v>
      </c>
      <c r="I647" t="s">
        <v>61</v>
      </c>
      <c r="J647" t="s">
        <v>338</v>
      </c>
      <c r="K647" t="s">
        <v>63</v>
      </c>
      <c r="L647">
        <v>40</v>
      </c>
      <c r="N647" t="str">
        <f t="shared" si="55"/>
        <v>0</v>
      </c>
      <c r="O647">
        <v>40</v>
      </c>
      <c r="P647" t="s">
        <v>64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 t="str">
        <f t="shared" si="56"/>
        <v>0230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73</v>
      </c>
      <c r="AO647" t="s">
        <v>132</v>
      </c>
      <c r="AP647" t="b">
        <v>0</v>
      </c>
      <c r="AQ647" t="b">
        <v>0</v>
      </c>
      <c r="AR647" t="s">
        <v>75</v>
      </c>
      <c r="AS647" t="b">
        <v>0</v>
      </c>
      <c r="AT647" t="s">
        <v>76</v>
      </c>
      <c r="AU647" t="s">
        <v>61</v>
      </c>
      <c r="AX647" t="s">
        <v>671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122</v>
      </c>
      <c r="B648" t="s">
        <v>657</v>
      </c>
      <c r="C648" t="s">
        <v>658</v>
      </c>
      <c r="D648" t="s">
        <v>115</v>
      </c>
      <c r="E648" t="s">
        <v>115</v>
      </c>
      <c r="F648" t="s">
        <v>451</v>
      </c>
      <c r="G648" t="s">
        <v>702</v>
      </c>
      <c r="H648" t="str">
        <f>"03300"</f>
        <v>03300</v>
      </c>
      <c r="I648" t="s">
        <v>61</v>
      </c>
      <c r="J648" t="s">
        <v>659</v>
      </c>
      <c r="K648" t="s">
        <v>63</v>
      </c>
      <c r="L648">
        <v>35</v>
      </c>
      <c r="N648" t="str">
        <f t="shared" si="55"/>
        <v>0</v>
      </c>
      <c r="O648">
        <v>35</v>
      </c>
      <c r="P648" t="s">
        <v>83</v>
      </c>
      <c r="Q648" t="s">
        <v>84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 t="str">
        <f t="shared" si="56"/>
        <v>0230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73</v>
      </c>
      <c r="AO648" t="s">
        <v>132</v>
      </c>
      <c r="AP648" t="b">
        <v>0</v>
      </c>
      <c r="AQ648" t="b">
        <v>0</v>
      </c>
      <c r="AR648" t="s">
        <v>75</v>
      </c>
      <c r="AS648" t="b">
        <v>0</v>
      </c>
      <c r="AT648" t="s">
        <v>76</v>
      </c>
      <c r="AU648" t="s">
        <v>61</v>
      </c>
      <c r="AX648" t="s">
        <v>671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122</v>
      </c>
      <c r="B649" t="s">
        <v>657</v>
      </c>
      <c r="C649" t="s">
        <v>658</v>
      </c>
      <c r="D649" t="s">
        <v>79</v>
      </c>
      <c r="E649" t="s">
        <v>79</v>
      </c>
      <c r="F649" t="s">
        <v>451</v>
      </c>
      <c r="G649" t="s">
        <v>703</v>
      </c>
      <c r="H649" t="str">
        <f>"03300"</f>
        <v>03300</v>
      </c>
      <c r="I649" t="s">
        <v>61</v>
      </c>
      <c r="J649" t="s">
        <v>659</v>
      </c>
      <c r="K649" t="s">
        <v>63</v>
      </c>
      <c r="L649">
        <v>35</v>
      </c>
      <c r="N649" t="str">
        <f t="shared" si="55"/>
        <v>0</v>
      </c>
      <c r="O649">
        <v>35</v>
      </c>
      <c r="P649" t="s">
        <v>83</v>
      </c>
      <c r="Q649" t="s">
        <v>84</v>
      </c>
      <c r="R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 t="str">
        <f t="shared" si="56"/>
        <v>0230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73</v>
      </c>
      <c r="AO649" t="s">
        <v>132</v>
      </c>
      <c r="AP649" t="b">
        <v>0</v>
      </c>
      <c r="AQ649" t="b">
        <v>0</v>
      </c>
      <c r="AR649" t="s">
        <v>75</v>
      </c>
      <c r="AS649" t="b">
        <v>0</v>
      </c>
      <c r="AT649" t="s">
        <v>76</v>
      </c>
      <c r="AU649" t="s">
        <v>61</v>
      </c>
      <c r="AX649" t="s">
        <v>671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220</v>
      </c>
      <c r="B650" t="s">
        <v>746</v>
      </c>
      <c r="C650">
        <v>1006300</v>
      </c>
      <c r="D650" t="s">
        <v>151</v>
      </c>
      <c r="E650" t="s">
        <v>151</v>
      </c>
      <c r="F650" t="s">
        <v>147</v>
      </c>
      <c r="G650" t="s">
        <v>675</v>
      </c>
      <c r="H650">
        <v>18819</v>
      </c>
      <c r="I650" t="s">
        <v>61</v>
      </c>
      <c r="J650" t="s">
        <v>149</v>
      </c>
      <c r="K650" t="s">
        <v>63</v>
      </c>
      <c r="L650" t="str">
        <f>"0"</f>
        <v>0</v>
      </c>
      <c r="N650" t="str">
        <f t="shared" si="55"/>
        <v>0</v>
      </c>
      <c r="P650" t="s">
        <v>99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0</v>
      </c>
      <c r="Y650" t="b">
        <v>0</v>
      </c>
      <c r="Z650" t="b">
        <v>0</v>
      </c>
      <c r="AA650">
        <v>103</v>
      </c>
      <c r="AB650" t="str">
        <f t="shared" si="56"/>
        <v>0230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73</v>
      </c>
      <c r="AO650" t="s">
        <v>74</v>
      </c>
      <c r="AP650" t="b">
        <v>0</v>
      </c>
      <c r="AQ650" t="b">
        <v>0</v>
      </c>
      <c r="AR650" t="s">
        <v>75</v>
      </c>
      <c r="AS650" t="b">
        <v>0</v>
      </c>
      <c r="AT650" t="s">
        <v>76</v>
      </c>
      <c r="AU650" t="s">
        <v>61</v>
      </c>
      <c r="AX650" t="s">
        <v>671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494</v>
      </c>
      <c r="B651" t="s">
        <v>726</v>
      </c>
      <c r="C651">
        <v>2100490</v>
      </c>
      <c r="D651" t="s">
        <v>93</v>
      </c>
      <c r="E651" t="s">
        <v>93</v>
      </c>
      <c r="G651" t="s">
        <v>747</v>
      </c>
      <c r="H651">
        <v>10001</v>
      </c>
      <c r="I651" t="s">
        <v>61</v>
      </c>
      <c r="J651" t="s">
        <v>98</v>
      </c>
      <c r="K651" t="s">
        <v>63</v>
      </c>
      <c r="L651">
        <v>38</v>
      </c>
      <c r="N651" t="str">
        <f t="shared" si="55"/>
        <v>0</v>
      </c>
      <c r="O651">
        <v>38</v>
      </c>
      <c r="P651" t="s">
        <v>99</v>
      </c>
      <c r="Q651" t="s">
        <v>84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 t="str">
        <f t="shared" si="56"/>
        <v>0230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73</v>
      </c>
      <c r="AO651" t="s">
        <v>100</v>
      </c>
      <c r="AP651" t="b">
        <v>0</v>
      </c>
      <c r="AQ651" t="b">
        <v>0</v>
      </c>
      <c r="AR651" t="s">
        <v>75</v>
      </c>
      <c r="AS651" t="b">
        <v>0</v>
      </c>
      <c r="AT651" t="s">
        <v>76</v>
      </c>
      <c r="AU651" t="s">
        <v>61</v>
      </c>
      <c r="AX651" t="s">
        <v>671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95</v>
      </c>
      <c r="B652" t="s">
        <v>639</v>
      </c>
      <c r="C652">
        <v>2100500</v>
      </c>
      <c r="D652" t="s">
        <v>79</v>
      </c>
      <c r="E652" t="s">
        <v>79</v>
      </c>
      <c r="F652" t="s">
        <v>119</v>
      </c>
      <c r="G652" t="s">
        <v>715</v>
      </c>
      <c r="H652">
        <v>10006</v>
      </c>
      <c r="I652" t="s">
        <v>61</v>
      </c>
      <c r="J652" t="s">
        <v>121</v>
      </c>
      <c r="K652" t="s">
        <v>63</v>
      </c>
      <c r="L652">
        <v>35</v>
      </c>
      <c r="N652" t="str">
        <f t="shared" si="55"/>
        <v>0</v>
      </c>
      <c r="O652">
        <v>35</v>
      </c>
      <c r="P652" t="s">
        <v>99</v>
      </c>
      <c r="Q652" t="s">
        <v>84</v>
      </c>
      <c r="R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 t="str">
        <f t="shared" si="56"/>
        <v>0230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73</v>
      </c>
      <c r="AO652" t="s">
        <v>74</v>
      </c>
      <c r="AP652" t="b">
        <v>0</v>
      </c>
      <c r="AQ652" t="b">
        <v>0</v>
      </c>
      <c r="AR652" t="s">
        <v>75</v>
      </c>
      <c r="AS652" t="b">
        <v>0</v>
      </c>
      <c r="AT652" t="s">
        <v>76</v>
      </c>
      <c r="AU652" t="s">
        <v>61</v>
      </c>
      <c r="AX652" t="s">
        <v>671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271</v>
      </c>
      <c r="B653" t="s">
        <v>543</v>
      </c>
      <c r="C653">
        <v>1005380</v>
      </c>
      <c r="D653" t="s">
        <v>115</v>
      </c>
      <c r="E653" t="s">
        <v>115</v>
      </c>
      <c r="F653" t="s">
        <v>305</v>
      </c>
      <c r="G653" t="s">
        <v>696</v>
      </c>
      <c r="H653">
        <v>14008</v>
      </c>
      <c r="I653" t="s">
        <v>61</v>
      </c>
      <c r="J653" t="s">
        <v>306</v>
      </c>
      <c r="K653" t="s">
        <v>63</v>
      </c>
      <c r="L653">
        <v>35</v>
      </c>
      <c r="N653" t="str">
        <f t="shared" si="55"/>
        <v>0</v>
      </c>
      <c r="O653">
        <v>35</v>
      </c>
      <c r="P653" t="s">
        <v>99</v>
      </c>
      <c r="Q653" t="s">
        <v>84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103</v>
      </c>
      <c r="AB653" t="str">
        <f t="shared" si="56"/>
        <v>0230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73</v>
      </c>
      <c r="AO653" t="s">
        <v>74</v>
      </c>
      <c r="AP653" t="b">
        <v>0</v>
      </c>
      <c r="AQ653" t="b">
        <v>0</v>
      </c>
      <c r="AR653" t="s">
        <v>75</v>
      </c>
      <c r="AS653" t="b">
        <v>0</v>
      </c>
      <c r="AT653" t="s">
        <v>76</v>
      </c>
      <c r="AU653" t="s">
        <v>61</v>
      </c>
      <c r="AX653" t="s">
        <v>671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364</v>
      </c>
      <c r="B654" t="s">
        <v>748</v>
      </c>
      <c r="C654">
        <v>1209820</v>
      </c>
      <c r="D654" t="s">
        <v>101</v>
      </c>
      <c r="E654" t="s">
        <v>101</v>
      </c>
      <c r="F654" t="s">
        <v>476</v>
      </c>
      <c r="G654" t="s">
        <v>749</v>
      </c>
      <c r="H654">
        <v>14401</v>
      </c>
      <c r="I654" t="s">
        <v>61</v>
      </c>
      <c r="J654" t="s">
        <v>477</v>
      </c>
      <c r="K654" t="s">
        <v>63</v>
      </c>
      <c r="L654">
        <v>35</v>
      </c>
      <c r="N654" t="str">
        <f t="shared" si="55"/>
        <v>0</v>
      </c>
      <c r="O654">
        <v>35</v>
      </c>
      <c r="P654" t="s">
        <v>99</v>
      </c>
      <c r="Q654" t="s">
        <v>84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 t="str">
        <f t="shared" si="56"/>
        <v>0230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61</v>
      </c>
      <c r="AK654" t="s">
        <v>61</v>
      </c>
      <c r="AL654" t="s">
        <v>61</v>
      </c>
      <c r="AM654" t="s">
        <v>61</v>
      </c>
      <c r="AN654" t="s">
        <v>73</v>
      </c>
      <c r="AO654" t="s">
        <v>74</v>
      </c>
      <c r="AP654" t="b">
        <v>0</v>
      </c>
      <c r="AQ654" t="b">
        <v>0</v>
      </c>
      <c r="AR654" t="s">
        <v>75</v>
      </c>
      <c r="AS654" t="b">
        <v>0</v>
      </c>
      <c r="AT654" t="s">
        <v>76</v>
      </c>
      <c r="AU654" t="s">
        <v>61</v>
      </c>
      <c r="AX654" t="s">
        <v>671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364</v>
      </c>
      <c r="B655" t="s">
        <v>750</v>
      </c>
      <c r="C655">
        <v>1209820</v>
      </c>
      <c r="D655" t="s">
        <v>151</v>
      </c>
      <c r="E655" t="s">
        <v>151</v>
      </c>
      <c r="F655" t="s">
        <v>476</v>
      </c>
      <c r="G655" t="s">
        <v>675</v>
      </c>
      <c r="H655">
        <v>14401</v>
      </c>
      <c r="I655" t="s">
        <v>61</v>
      </c>
      <c r="J655" t="s">
        <v>477</v>
      </c>
      <c r="K655" t="s">
        <v>63</v>
      </c>
      <c r="L655">
        <v>35</v>
      </c>
      <c r="N655" t="str">
        <f t="shared" si="55"/>
        <v>0</v>
      </c>
      <c r="O655">
        <v>35</v>
      </c>
      <c r="P655" t="s">
        <v>99</v>
      </c>
      <c r="Q655" t="s">
        <v>84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 t="str">
        <f t="shared" si="56"/>
        <v>0230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73</v>
      </c>
      <c r="AO655" t="s">
        <v>74</v>
      </c>
      <c r="AP655" t="b">
        <v>0</v>
      </c>
      <c r="AQ655" t="b">
        <v>0</v>
      </c>
      <c r="AR655" t="s">
        <v>75</v>
      </c>
      <c r="AS655" t="b">
        <v>0</v>
      </c>
      <c r="AT655" t="s">
        <v>76</v>
      </c>
      <c r="AU655" t="s">
        <v>61</v>
      </c>
      <c r="AX655" t="s">
        <v>671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122</v>
      </c>
      <c r="B656" t="s">
        <v>159</v>
      </c>
      <c r="C656">
        <v>2106350</v>
      </c>
      <c r="D656" t="s">
        <v>151</v>
      </c>
      <c r="E656" t="s">
        <v>151</v>
      </c>
      <c r="F656" t="s">
        <v>59</v>
      </c>
      <c r="G656" t="s">
        <v>723</v>
      </c>
      <c r="H656">
        <v>11003</v>
      </c>
      <c r="I656" t="s">
        <v>61</v>
      </c>
      <c r="J656" t="s">
        <v>62</v>
      </c>
      <c r="K656" t="s">
        <v>63</v>
      </c>
      <c r="L656">
        <v>35</v>
      </c>
      <c r="N656" t="str">
        <f t="shared" si="55"/>
        <v>0</v>
      </c>
      <c r="O656">
        <v>35</v>
      </c>
      <c r="P656" t="s">
        <v>64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 t="str">
        <f t="shared" si="56"/>
        <v>0230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73</v>
      </c>
      <c r="AO656" t="s">
        <v>74</v>
      </c>
      <c r="AP656" t="b">
        <v>0</v>
      </c>
      <c r="AQ656" t="b">
        <v>0</v>
      </c>
      <c r="AR656" t="s">
        <v>75</v>
      </c>
      <c r="AS656" t="b">
        <v>0</v>
      </c>
      <c r="AT656" t="s">
        <v>76</v>
      </c>
      <c r="AU656" t="s">
        <v>61</v>
      </c>
      <c r="AX656" t="s">
        <v>671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364</v>
      </c>
      <c r="B657" t="s">
        <v>384</v>
      </c>
      <c r="C657">
        <v>1206310</v>
      </c>
      <c r="D657" t="s">
        <v>79</v>
      </c>
      <c r="E657" t="s">
        <v>79</v>
      </c>
      <c r="F657" t="s">
        <v>380</v>
      </c>
      <c r="G657" t="s">
        <v>751</v>
      </c>
      <c r="H657">
        <v>13005</v>
      </c>
      <c r="I657" t="s">
        <v>61</v>
      </c>
      <c r="J657" t="s">
        <v>381</v>
      </c>
      <c r="K657" t="s">
        <v>63</v>
      </c>
      <c r="L657">
        <v>25</v>
      </c>
      <c r="N657" t="str">
        <f t="shared" si="55"/>
        <v>0</v>
      </c>
      <c r="O657">
        <v>25</v>
      </c>
      <c r="P657" t="s">
        <v>99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 t="str">
        <f t="shared" si="56"/>
        <v>0230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73</v>
      </c>
      <c r="AO657" t="s">
        <v>74</v>
      </c>
      <c r="AP657" t="b">
        <v>0</v>
      </c>
      <c r="AQ657" t="b">
        <v>0</v>
      </c>
      <c r="AR657" t="s">
        <v>75</v>
      </c>
      <c r="AS657" t="b">
        <v>0</v>
      </c>
      <c r="AT657" t="s">
        <v>76</v>
      </c>
      <c r="AU657" t="s">
        <v>61</v>
      </c>
      <c r="AX657" t="s">
        <v>671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364</v>
      </c>
      <c r="B658" t="s">
        <v>645</v>
      </c>
      <c r="C658">
        <v>1209825</v>
      </c>
      <c r="D658" t="s">
        <v>79</v>
      </c>
      <c r="E658" t="s">
        <v>79</v>
      </c>
      <c r="F658" t="s">
        <v>373</v>
      </c>
      <c r="G658" t="s">
        <v>698</v>
      </c>
      <c r="H658" t="str">
        <f>"09003"</f>
        <v>09003</v>
      </c>
      <c r="I658" t="s">
        <v>61</v>
      </c>
      <c r="J658" t="s">
        <v>374</v>
      </c>
      <c r="K658" t="s">
        <v>63</v>
      </c>
      <c r="L658">
        <v>35</v>
      </c>
      <c r="N658" t="str">
        <f t="shared" si="55"/>
        <v>0</v>
      </c>
      <c r="O658">
        <v>35</v>
      </c>
      <c r="P658" t="s">
        <v>99</v>
      </c>
      <c r="Q658" t="s">
        <v>84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 t="str">
        <f t="shared" si="56"/>
        <v>0230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73</v>
      </c>
      <c r="AO658" t="s">
        <v>74</v>
      </c>
      <c r="AP658" t="b">
        <v>0</v>
      </c>
      <c r="AQ658" t="b">
        <v>0</v>
      </c>
      <c r="AR658" t="s">
        <v>75</v>
      </c>
      <c r="AS658" t="b">
        <v>0</v>
      </c>
      <c r="AT658" t="s">
        <v>76</v>
      </c>
      <c r="AU658" t="s">
        <v>61</v>
      </c>
      <c r="AX658" t="s">
        <v>671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364</v>
      </c>
      <c r="B659" t="s">
        <v>645</v>
      </c>
      <c r="C659">
        <v>1209825</v>
      </c>
      <c r="D659" t="s">
        <v>88</v>
      </c>
      <c r="E659" t="s">
        <v>88</v>
      </c>
      <c r="F659" t="s">
        <v>366</v>
      </c>
      <c r="G659" t="s">
        <v>684</v>
      </c>
      <c r="H659" t="str">
        <f>"09004"</f>
        <v>09004</v>
      </c>
      <c r="I659" t="s">
        <v>61</v>
      </c>
      <c r="J659" t="s">
        <v>367</v>
      </c>
      <c r="K659" t="s">
        <v>63</v>
      </c>
      <c r="L659">
        <v>35</v>
      </c>
      <c r="N659" t="str">
        <f t="shared" si="55"/>
        <v>0</v>
      </c>
      <c r="O659">
        <v>35</v>
      </c>
      <c r="P659" t="s">
        <v>99</v>
      </c>
      <c r="Q659" t="s">
        <v>84</v>
      </c>
      <c r="R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 t="str">
        <f t="shared" si="56"/>
        <v>0230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73</v>
      </c>
      <c r="AO659" t="s">
        <v>74</v>
      </c>
      <c r="AP659" t="b">
        <v>0</v>
      </c>
      <c r="AQ659" t="b">
        <v>0</v>
      </c>
      <c r="AR659" t="s">
        <v>75</v>
      </c>
      <c r="AS659" t="b">
        <v>0</v>
      </c>
      <c r="AT659" t="s">
        <v>76</v>
      </c>
      <c r="AU659" t="s">
        <v>61</v>
      </c>
      <c r="AX659" t="s">
        <v>671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271</v>
      </c>
      <c r="B660" t="s">
        <v>752</v>
      </c>
      <c r="C660">
        <v>1001310</v>
      </c>
      <c r="D660" t="s">
        <v>101</v>
      </c>
      <c r="E660" t="s">
        <v>101</v>
      </c>
      <c r="G660" t="s">
        <v>753</v>
      </c>
      <c r="H660">
        <v>18804</v>
      </c>
      <c r="I660" t="s">
        <v>61</v>
      </c>
      <c r="J660" t="s">
        <v>754</v>
      </c>
      <c r="K660" t="s">
        <v>63</v>
      </c>
      <c r="L660" t="str">
        <f>"0"</f>
        <v>0</v>
      </c>
      <c r="N660" t="str">
        <f t="shared" si="55"/>
        <v>0</v>
      </c>
      <c r="P660" t="s">
        <v>64</v>
      </c>
      <c r="Q660" t="s">
        <v>65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0</v>
      </c>
      <c r="Y660" t="b">
        <v>0</v>
      </c>
      <c r="Z660" t="b">
        <v>0</v>
      </c>
      <c r="AA660">
        <v>103</v>
      </c>
      <c r="AB660" t="str">
        <f t="shared" si="56"/>
        <v>0230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73</v>
      </c>
      <c r="AO660" t="s">
        <v>100</v>
      </c>
      <c r="AP660" t="b">
        <v>0</v>
      </c>
      <c r="AQ660" t="b">
        <v>0</v>
      </c>
      <c r="AR660" t="s">
        <v>75</v>
      </c>
      <c r="AS660" t="b">
        <v>0</v>
      </c>
      <c r="AT660" t="s">
        <v>76</v>
      </c>
      <c r="AU660" t="s">
        <v>61</v>
      </c>
      <c r="AX660" t="s">
        <v>671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271</v>
      </c>
      <c r="B661" t="s">
        <v>752</v>
      </c>
      <c r="C661">
        <v>1001310</v>
      </c>
      <c r="D661" t="s">
        <v>151</v>
      </c>
      <c r="E661" t="s">
        <v>151</v>
      </c>
      <c r="G661" t="s">
        <v>755</v>
      </c>
      <c r="H661">
        <v>18804</v>
      </c>
      <c r="I661" t="s">
        <v>61</v>
      </c>
      <c r="J661" t="s">
        <v>754</v>
      </c>
      <c r="K661" t="s">
        <v>63</v>
      </c>
      <c r="L661" t="str">
        <f>"0"</f>
        <v>0</v>
      </c>
      <c r="N661" t="str">
        <f t="shared" si="55"/>
        <v>0</v>
      </c>
      <c r="P661" t="s">
        <v>64</v>
      </c>
      <c r="Q661" t="s">
        <v>65</v>
      </c>
      <c r="R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0</v>
      </c>
      <c r="Y661" t="b">
        <v>0</v>
      </c>
      <c r="Z661" t="b">
        <v>0</v>
      </c>
      <c r="AA661">
        <v>103</v>
      </c>
      <c r="AB661" t="str">
        <f t="shared" si="56"/>
        <v>0230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73</v>
      </c>
      <c r="AO661" t="s">
        <v>100</v>
      </c>
      <c r="AP661" t="b">
        <v>0</v>
      </c>
      <c r="AQ661" t="b">
        <v>0</v>
      </c>
      <c r="AR661" t="s">
        <v>75</v>
      </c>
      <c r="AS661" t="b">
        <v>0</v>
      </c>
      <c r="AT661" t="s">
        <v>76</v>
      </c>
      <c r="AU661" t="s">
        <v>61</v>
      </c>
      <c r="AX661" t="s">
        <v>671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271</v>
      </c>
      <c r="B662" t="s">
        <v>524</v>
      </c>
      <c r="C662">
        <v>1001405</v>
      </c>
      <c r="D662" t="s">
        <v>101</v>
      </c>
      <c r="E662" t="s">
        <v>101</v>
      </c>
      <c r="F662" t="s">
        <v>295</v>
      </c>
      <c r="G662" t="s">
        <v>706</v>
      </c>
      <c r="H662">
        <v>15003</v>
      </c>
      <c r="I662" t="s">
        <v>61</v>
      </c>
      <c r="J662" t="s">
        <v>296</v>
      </c>
      <c r="K662" t="s">
        <v>63</v>
      </c>
      <c r="L662">
        <v>35</v>
      </c>
      <c r="M662" t="str">
        <f>"0"</f>
        <v>0</v>
      </c>
      <c r="N662" t="str">
        <f t="shared" si="55"/>
        <v>0</v>
      </c>
      <c r="O662">
        <v>35</v>
      </c>
      <c r="P662" t="s">
        <v>99</v>
      </c>
      <c r="Q662" t="s">
        <v>65</v>
      </c>
      <c r="R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 t="str">
        <f t="shared" si="56"/>
        <v>0230</v>
      </c>
      <c r="AC662" t="s">
        <v>86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73</v>
      </c>
      <c r="AO662" t="s">
        <v>74</v>
      </c>
      <c r="AP662" t="b">
        <v>0</v>
      </c>
      <c r="AQ662" t="b">
        <v>0</v>
      </c>
      <c r="AR662" t="s">
        <v>75</v>
      </c>
      <c r="AS662" t="b">
        <v>0</v>
      </c>
      <c r="AT662" t="s">
        <v>76</v>
      </c>
      <c r="AU662" t="s">
        <v>61</v>
      </c>
      <c r="AX662" t="s">
        <v>671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364</v>
      </c>
      <c r="B663" t="s">
        <v>387</v>
      </c>
      <c r="C663">
        <v>1207310</v>
      </c>
      <c r="D663" t="s">
        <v>93</v>
      </c>
      <c r="E663" t="s">
        <v>93</v>
      </c>
      <c r="F663" t="s">
        <v>205</v>
      </c>
      <c r="G663" t="s">
        <v>675</v>
      </c>
      <c r="H663">
        <v>13002</v>
      </c>
      <c r="I663" t="s">
        <v>61</v>
      </c>
      <c r="J663" t="s">
        <v>207</v>
      </c>
      <c r="K663" t="s">
        <v>63</v>
      </c>
      <c r="L663">
        <v>19</v>
      </c>
      <c r="N663" t="str">
        <f t="shared" si="55"/>
        <v>0</v>
      </c>
      <c r="O663">
        <v>19</v>
      </c>
      <c r="P663" t="s">
        <v>99</v>
      </c>
      <c r="Q663" t="s">
        <v>65</v>
      </c>
      <c r="R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 t="str">
        <f t="shared" si="56"/>
        <v>0230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73</v>
      </c>
      <c r="AO663" t="s">
        <v>74</v>
      </c>
      <c r="AP663" t="b">
        <v>0</v>
      </c>
      <c r="AQ663" t="b">
        <v>0</v>
      </c>
      <c r="AR663" t="s">
        <v>75</v>
      </c>
      <c r="AS663" t="b">
        <v>0</v>
      </c>
      <c r="AT663" t="s">
        <v>76</v>
      </c>
      <c r="AU663" t="s">
        <v>61</v>
      </c>
      <c r="AX663" t="s">
        <v>671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364</v>
      </c>
      <c r="B664" t="s">
        <v>756</v>
      </c>
      <c r="C664">
        <v>1200310</v>
      </c>
      <c r="D664" t="s">
        <v>115</v>
      </c>
      <c r="E664" t="s">
        <v>115</v>
      </c>
      <c r="G664" t="s">
        <v>749</v>
      </c>
      <c r="H664">
        <v>15005</v>
      </c>
      <c r="I664" t="s">
        <v>61</v>
      </c>
      <c r="J664" t="s">
        <v>375</v>
      </c>
      <c r="K664" t="s">
        <v>63</v>
      </c>
      <c r="L664">
        <v>25</v>
      </c>
      <c r="N664" t="str">
        <f t="shared" si="55"/>
        <v>0</v>
      </c>
      <c r="O664">
        <v>25</v>
      </c>
      <c r="P664" t="s">
        <v>99</v>
      </c>
      <c r="Q664" t="s">
        <v>65</v>
      </c>
      <c r="R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 t="str">
        <f t="shared" si="56"/>
        <v>0230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73</v>
      </c>
      <c r="AO664" t="s">
        <v>74</v>
      </c>
      <c r="AP664" t="b">
        <v>0</v>
      </c>
      <c r="AQ664" t="b">
        <v>0</v>
      </c>
      <c r="AR664" t="s">
        <v>75</v>
      </c>
      <c r="AS664" t="b">
        <v>0</v>
      </c>
      <c r="AT664" t="s">
        <v>76</v>
      </c>
      <c r="AU664" t="s">
        <v>61</v>
      </c>
      <c r="AX664" t="s">
        <v>671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364</v>
      </c>
      <c r="B665" t="s">
        <v>756</v>
      </c>
      <c r="C665">
        <v>1200310</v>
      </c>
      <c r="D665" t="s">
        <v>88</v>
      </c>
      <c r="E665" t="s">
        <v>88</v>
      </c>
      <c r="G665" t="s">
        <v>757</v>
      </c>
      <c r="H665">
        <v>15005</v>
      </c>
      <c r="I665" t="s">
        <v>61</v>
      </c>
      <c r="J665" t="s">
        <v>375</v>
      </c>
      <c r="K665" t="s">
        <v>63</v>
      </c>
      <c r="L665">
        <v>25</v>
      </c>
      <c r="N665" t="str">
        <f t="shared" si="55"/>
        <v>0</v>
      </c>
      <c r="O665">
        <v>25</v>
      </c>
      <c r="P665" t="s">
        <v>99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 t="str">
        <f t="shared" si="56"/>
        <v>0230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73</v>
      </c>
      <c r="AO665" t="s">
        <v>74</v>
      </c>
      <c r="AP665" t="b">
        <v>0</v>
      </c>
      <c r="AQ665" t="b">
        <v>0</v>
      </c>
      <c r="AR665" t="s">
        <v>75</v>
      </c>
      <c r="AS665" t="b">
        <v>0</v>
      </c>
      <c r="AT665" t="s">
        <v>76</v>
      </c>
      <c r="AU665" t="s">
        <v>61</v>
      </c>
      <c r="AX665" t="s">
        <v>671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364</v>
      </c>
      <c r="B666" t="s">
        <v>372</v>
      </c>
      <c r="C666">
        <v>1200330</v>
      </c>
      <c r="D666" t="s">
        <v>126</v>
      </c>
      <c r="E666" t="s">
        <v>126</v>
      </c>
      <c r="F666" t="s">
        <v>369</v>
      </c>
      <c r="G666" t="s">
        <v>675</v>
      </c>
      <c r="H666">
        <v>12001</v>
      </c>
      <c r="I666" t="s">
        <v>61</v>
      </c>
      <c r="J666" t="s">
        <v>370</v>
      </c>
      <c r="K666" t="s">
        <v>63</v>
      </c>
      <c r="L666">
        <v>29</v>
      </c>
      <c r="N666" t="str">
        <f t="shared" si="55"/>
        <v>0</v>
      </c>
      <c r="O666">
        <v>29</v>
      </c>
      <c r="P666" t="s">
        <v>99</v>
      </c>
      <c r="Q666" t="s">
        <v>65</v>
      </c>
      <c r="R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 t="str">
        <f t="shared" si="56"/>
        <v>0230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73</v>
      </c>
      <c r="AO666" t="s">
        <v>74</v>
      </c>
      <c r="AP666" t="b">
        <v>0</v>
      </c>
      <c r="AQ666" t="b">
        <v>0</v>
      </c>
      <c r="AR666" t="s">
        <v>75</v>
      </c>
      <c r="AS666" t="b">
        <v>0</v>
      </c>
      <c r="AT666" t="s">
        <v>76</v>
      </c>
      <c r="AU666" t="s">
        <v>61</v>
      </c>
      <c r="AX666" t="s">
        <v>671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364</v>
      </c>
      <c r="B667" t="s">
        <v>729</v>
      </c>
      <c r="C667">
        <v>1207300</v>
      </c>
      <c r="D667" t="s">
        <v>88</v>
      </c>
      <c r="E667" t="s">
        <v>88</v>
      </c>
      <c r="F667" t="s">
        <v>699</v>
      </c>
      <c r="G667" t="s">
        <v>709</v>
      </c>
      <c r="I667" t="s">
        <v>61</v>
      </c>
      <c r="J667" t="s">
        <v>700</v>
      </c>
      <c r="K667" t="s">
        <v>63</v>
      </c>
      <c r="L667">
        <v>30</v>
      </c>
      <c r="N667" t="str">
        <f t="shared" si="55"/>
        <v>0</v>
      </c>
      <c r="O667">
        <v>30</v>
      </c>
      <c r="P667" t="s">
        <v>99</v>
      </c>
      <c r="Q667" t="s">
        <v>65</v>
      </c>
      <c r="R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 t="str">
        <f t="shared" si="56"/>
        <v>0230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73</v>
      </c>
      <c r="AO667" t="s">
        <v>74</v>
      </c>
      <c r="AP667" t="b">
        <v>0</v>
      </c>
      <c r="AQ667" t="b">
        <v>0</v>
      </c>
      <c r="AR667" t="s">
        <v>75</v>
      </c>
      <c r="AS667" t="b">
        <v>0</v>
      </c>
      <c r="AT667" t="s">
        <v>76</v>
      </c>
      <c r="AU667" t="s">
        <v>61</v>
      </c>
      <c r="AX667" t="s">
        <v>671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364</v>
      </c>
      <c r="B668" t="s">
        <v>729</v>
      </c>
      <c r="C668">
        <v>1207300</v>
      </c>
      <c r="D668" t="s">
        <v>101</v>
      </c>
      <c r="E668" t="s">
        <v>101</v>
      </c>
      <c r="G668" t="s">
        <v>710</v>
      </c>
      <c r="H668">
        <v>15008</v>
      </c>
      <c r="I668" t="s">
        <v>61</v>
      </c>
      <c r="J668" t="s">
        <v>379</v>
      </c>
      <c r="K668" t="s">
        <v>63</v>
      </c>
      <c r="L668" t="str">
        <f>"0"</f>
        <v>0</v>
      </c>
      <c r="N668" t="str">
        <f t="shared" si="55"/>
        <v>0</v>
      </c>
      <c r="P668" t="s">
        <v>99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0</v>
      </c>
      <c r="Y668" t="b">
        <v>0</v>
      </c>
      <c r="Z668" t="b">
        <v>0</v>
      </c>
      <c r="AA668">
        <v>103</v>
      </c>
      <c r="AB668" t="str">
        <f t="shared" si="56"/>
        <v>0230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73</v>
      </c>
      <c r="AO668" t="s">
        <v>74</v>
      </c>
      <c r="AP668" t="b">
        <v>0</v>
      </c>
      <c r="AQ668" t="b">
        <v>0</v>
      </c>
      <c r="AR668" t="s">
        <v>75</v>
      </c>
      <c r="AS668" t="b">
        <v>0</v>
      </c>
      <c r="AT668" t="s">
        <v>76</v>
      </c>
      <c r="AU668" t="s">
        <v>61</v>
      </c>
      <c r="AX668" t="s">
        <v>671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364</v>
      </c>
      <c r="B669" t="s">
        <v>729</v>
      </c>
      <c r="C669">
        <v>1207300</v>
      </c>
      <c r="D669" t="s">
        <v>151</v>
      </c>
      <c r="E669" t="s">
        <v>151</v>
      </c>
      <c r="F669" t="s">
        <v>391</v>
      </c>
      <c r="G669" t="s">
        <v>751</v>
      </c>
      <c r="H669">
        <v>13006</v>
      </c>
      <c r="I669" t="s">
        <v>61</v>
      </c>
      <c r="J669" t="s">
        <v>392</v>
      </c>
      <c r="K669" t="s">
        <v>63</v>
      </c>
      <c r="L669">
        <v>29</v>
      </c>
      <c r="N669" t="str">
        <f t="shared" si="55"/>
        <v>0</v>
      </c>
      <c r="O669">
        <v>29</v>
      </c>
      <c r="P669" t="s">
        <v>99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 t="str">
        <f t="shared" si="56"/>
        <v>0230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73</v>
      </c>
      <c r="AO669" t="s">
        <v>74</v>
      </c>
      <c r="AP669" t="b">
        <v>0</v>
      </c>
      <c r="AQ669" t="b">
        <v>0</v>
      </c>
      <c r="AR669" t="s">
        <v>75</v>
      </c>
      <c r="AS669" t="b">
        <v>0</v>
      </c>
      <c r="AT669" t="s">
        <v>76</v>
      </c>
      <c r="AU669" t="s">
        <v>61</v>
      </c>
      <c r="AX669" t="s">
        <v>671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271</v>
      </c>
      <c r="B670" t="s">
        <v>615</v>
      </c>
      <c r="C670">
        <v>1001550</v>
      </c>
      <c r="D670" t="s">
        <v>79</v>
      </c>
      <c r="E670" t="s">
        <v>79</v>
      </c>
      <c r="F670" t="s">
        <v>152</v>
      </c>
      <c r="G670" t="s">
        <v>684</v>
      </c>
      <c r="I670" t="s">
        <v>61</v>
      </c>
      <c r="J670" t="s">
        <v>154</v>
      </c>
      <c r="K670" t="s">
        <v>63</v>
      </c>
      <c r="L670">
        <v>35</v>
      </c>
      <c r="N670" t="str">
        <f t="shared" si="55"/>
        <v>0</v>
      </c>
      <c r="O670">
        <v>35</v>
      </c>
      <c r="P670" t="s">
        <v>99</v>
      </c>
      <c r="Q670" t="s">
        <v>84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 t="str">
        <f t="shared" si="56"/>
        <v>0230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73</v>
      </c>
      <c r="AO670" t="s">
        <v>74</v>
      </c>
      <c r="AP670" t="b">
        <v>0</v>
      </c>
      <c r="AQ670" t="b">
        <v>0</v>
      </c>
      <c r="AR670" t="s">
        <v>75</v>
      </c>
      <c r="AS670" t="b">
        <v>0</v>
      </c>
      <c r="AT670" t="s">
        <v>76</v>
      </c>
      <c r="AU670" t="s">
        <v>61</v>
      </c>
      <c r="AX670" t="s">
        <v>671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309</v>
      </c>
      <c r="B671" t="s">
        <v>313</v>
      </c>
      <c r="C671" t="str">
        <f>"0101300"</f>
        <v>0101300</v>
      </c>
      <c r="D671" t="s">
        <v>115</v>
      </c>
      <c r="E671" t="s">
        <v>115</v>
      </c>
      <c r="F671" t="s">
        <v>546</v>
      </c>
      <c r="G671" t="s">
        <v>666</v>
      </c>
      <c r="H671" t="str">
        <f>"08001"</f>
        <v>08001</v>
      </c>
      <c r="I671" t="s">
        <v>61</v>
      </c>
      <c r="J671" t="s">
        <v>547</v>
      </c>
      <c r="K671" t="s">
        <v>63</v>
      </c>
      <c r="L671">
        <v>35</v>
      </c>
      <c r="N671">
        <v>1</v>
      </c>
      <c r="O671">
        <v>34</v>
      </c>
      <c r="P671" t="s">
        <v>99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 t="str">
        <f t="shared" si="56"/>
        <v>0230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73</v>
      </c>
      <c r="AO671" t="s">
        <v>74</v>
      </c>
      <c r="AP671" t="b">
        <v>0</v>
      </c>
      <c r="AQ671" t="b">
        <v>0</v>
      </c>
      <c r="AR671" t="s">
        <v>75</v>
      </c>
      <c r="AS671" t="b">
        <v>0</v>
      </c>
      <c r="AT671" t="s">
        <v>76</v>
      </c>
      <c r="AU671" t="s">
        <v>61</v>
      </c>
      <c r="AX671" t="s">
        <v>671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309</v>
      </c>
      <c r="B672" t="s">
        <v>313</v>
      </c>
      <c r="C672" t="str">
        <f>"0101300"</f>
        <v>0101300</v>
      </c>
      <c r="D672" t="s">
        <v>88</v>
      </c>
      <c r="E672" t="s">
        <v>88</v>
      </c>
      <c r="F672" t="s">
        <v>546</v>
      </c>
      <c r="G672" t="s">
        <v>719</v>
      </c>
      <c r="H672" t="str">
        <f>"08001"</f>
        <v>08001</v>
      </c>
      <c r="I672" t="s">
        <v>61</v>
      </c>
      <c r="J672" t="s">
        <v>547</v>
      </c>
      <c r="K672" t="s">
        <v>63</v>
      </c>
      <c r="L672">
        <v>35</v>
      </c>
      <c r="N672" t="str">
        <f t="shared" ref="N672:N680" si="57">"0"</f>
        <v>0</v>
      </c>
      <c r="O672">
        <v>35</v>
      </c>
      <c r="P672" t="s">
        <v>99</v>
      </c>
      <c r="Q672" t="s">
        <v>65</v>
      </c>
      <c r="R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 t="str">
        <f t="shared" si="56"/>
        <v>0230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73</v>
      </c>
      <c r="AO672" t="s">
        <v>74</v>
      </c>
      <c r="AP672" t="b">
        <v>0</v>
      </c>
      <c r="AQ672" t="b">
        <v>0</v>
      </c>
      <c r="AR672" t="s">
        <v>75</v>
      </c>
      <c r="AS672" t="b">
        <v>0</v>
      </c>
      <c r="AT672" t="s">
        <v>76</v>
      </c>
      <c r="AU672" t="s">
        <v>61</v>
      </c>
      <c r="AX672" t="s">
        <v>671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309</v>
      </c>
      <c r="B673" t="s">
        <v>314</v>
      </c>
      <c r="C673" t="str">
        <f>"0101330"</f>
        <v>0101330</v>
      </c>
      <c r="D673" t="s">
        <v>126</v>
      </c>
      <c r="E673" t="s">
        <v>126</v>
      </c>
      <c r="F673" t="s">
        <v>546</v>
      </c>
      <c r="G673" t="s">
        <v>666</v>
      </c>
      <c r="H673" t="str">
        <f>"08001"</f>
        <v>08001</v>
      </c>
      <c r="I673" t="s">
        <v>61</v>
      </c>
      <c r="J673" t="s">
        <v>547</v>
      </c>
      <c r="K673" t="s">
        <v>63</v>
      </c>
      <c r="L673">
        <v>35</v>
      </c>
      <c r="N673" t="str">
        <f t="shared" si="57"/>
        <v>0</v>
      </c>
      <c r="O673">
        <v>35</v>
      </c>
      <c r="P673" t="s">
        <v>99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 t="str">
        <f t="shared" si="56"/>
        <v>0230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73</v>
      </c>
      <c r="AO673" t="s">
        <v>74</v>
      </c>
      <c r="AP673" t="b">
        <v>0</v>
      </c>
      <c r="AQ673" t="b">
        <v>0</v>
      </c>
      <c r="AR673" t="s">
        <v>75</v>
      </c>
      <c r="AS673" t="b">
        <v>0</v>
      </c>
      <c r="AT673" t="s">
        <v>76</v>
      </c>
      <c r="AU673" t="s">
        <v>61</v>
      </c>
      <c r="AX673" t="s">
        <v>671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309</v>
      </c>
      <c r="B674" t="s">
        <v>758</v>
      </c>
      <c r="C674" t="str">
        <f>"0101365"</f>
        <v>0101365</v>
      </c>
      <c r="D674" t="s">
        <v>151</v>
      </c>
      <c r="E674" t="s">
        <v>151</v>
      </c>
      <c r="F674" t="s">
        <v>546</v>
      </c>
      <c r="G674" t="s">
        <v>666</v>
      </c>
      <c r="H674" t="str">
        <f>"08001"</f>
        <v>08001</v>
      </c>
      <c r="I674" t="s">
        <v>61</v>
      </c>
      <c r="J674" t="s">
        <v>547</v>
      </c>
      <c r="K674" t="s">
        <v>63</v>
      </c>
      <c r="L674">
        <v>35</v>
      </c>
      <c r="N674" t="str">
        <f t="shared" si="57"/>
        <v>0</v>
      </c>
      <c r="O674">
        <v>35</v>
      </c>
      <c r="P674" t="s">
        <v>64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 t="str">
        <f t="shared" si="56"/>
        <v>0230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73</v>
      </c>
      <c r="AO674" t="s">
        <v>74</v>
      </c>
      <c r="AP674" t="b">
        <v>0</v>
      </c>
      <c r="AQ674" t="b">
        <v>0</v>
      </c>
      <c r="AR674" t="s">
        <v>75</v>
      </c>
      <c r="AS674" t="b">
        <v>0</v>
      </c>
      <c r="AT674" t="s">
        <v>76</v>
      </c>
      <c r="AU674" t="s">
        <v>61</v>
      </c>
      <c r="AX674" t="s">
        <v>671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309</v>
      </c>
      <c r="B675" t="s">
        <v>758</v>
      </c>
      <c r="C675" t="str">
        <f>"0101365"</f>
        <v>0101365</v>
      </c>
      <c r="D675" t="s">
        <v>126</v>
      </c>
      <c r="E675" t="s">
        <v>126</v>
      </c>
      <c r="F675" t="s">
        <v>311</v>
      </c>
      <c r="G675" t="s">
        <v>667</v>
      </c>
      <c r="H675">
        <v>17706</v>
      </c>
      <c r="I675" t="s">
        <v>61</v>
      </c>
      <c r="J675" t="s">
        <v>312</v>
      </c>
      <c r="K675" t="s">
        <v>63</v>
      </c>
      <c r="L675">
        <v>35</v>
      </c>
      <c r="N675" t="str">
        <f t="shared" si="57"/>
        <v>0</v>
      </c>
      <c r="O675">
        <v>35</v>
      </c>
      <c r="P675" t="s">
        <v>83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 t="str">
        <f t="shared" si="56"/>
        <v>0230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73</v>
      </c>
      <c r="AO675" t="s">
        <v>74</v>
      </c>
      <c r="AP675" t="b">
        <v>0</v>
      </c>
      <c r="AQ675" t="b">
        <v>0</v>
      </c>
      <c r="AR675" t="s">
        <v>75</v>
      </c>
      <c r="AS675" t="b">
        <v>0</v>
      </c>
      <c r="AT675" t="s">
        <v>76</v>
      </c>
      <c r="AU675" t="s">
        <v>61</v>
      </c>
      <c r="AX675" t="s">
        <v>671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443</v>
      </c>
      <c r="B676" t="s">
        <v>759</v>
      </c>
      <c r="C676">
        <v>2003372</v>
      </c>
      <c r="D676" t="s">
        <v>151</v>
      </c>
      <c r="E676" t="s">
        <v>151</v>
      </c>
      <c r="G676" t="s">
        <v>698</v>
      </c>
      <c r="H676">
        <v>13012</v>
      </c>
      <c r="I676" t="s">
        <v>61</v>
      </c>
      <c r="J676" t="s">
        <v>461</v>
      </c>
      <c r="K676" t="s">
        <v>63</v>
      </c>
      <c r="L676">
        <v>35</v>
      </c>
      <c r="N676" t="str">
        <f t="shared" si="57"/>
        <v>0</v>
      </c>
      <c r="O676">
        <v>35</v>
      </c>
      <c r="P676" t="s">
        <v>99</v>
      </c>
      <c r="Q676" t="s">
        <v>84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103</v>
      </c>
      <c r="AB676" t="str">
        <f t="shared" si="56"/>
        <v>0230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73</v>
      </c>
      <c r="AO676" t="s">
        <v>100</v>
      </c>
      <c r="AP676" t="b">
        <v>0</v>
      </c>
      <c r="AQ676" t="b">
        <v>0</v>
      </c>
      <c r="AR676" t="s">
        <v>75</v>
      </c>
      <c r="AS676" t="b">
        <v>0</v>
      </c>
      <c r="AT676" t="s">
        <v>76</v>
      </c>
      <c r="AU676" t="s">
        <v>61</v>
      </c>
      <c r="AX676" t="s">
        <v>671</v>
      </c>
      <c r="AY676" t="s">
        <v>61</v>
      </c>
      <c r="BA676" t="b">
        <v>0</v>
      </c>
      <c r="BB676" t="s">
        <v>61</v>
      </c>
      <c r="BD676" t="s">
        <v>61</v>
      </c>
    </row>
    <row r="677" spans="1:56" x14ac:dyDescent="0.25">
      <c r="A677" t="s">
        <v>309</v>
      </c>
      <c r="B677" t="s">
        <v>760</v>
      </c>
      <c r="C677" t="str">
        <f>"0101371"</f>
        <v>0101371</v>
      </c>
      <c r="D677" t="s">
        <v>88</v>
      </c>
      <c r="E677" t="s">
        <v>88</v>
      </c>
      <c r="F677" t="s">
        <v>311</v>
      </c>
      <c r="G677" t="s">
        <v>666</v>
      </c>
      <c r="H677">
        <v>17706</v>
      </c>
      <c r="I677" t="s">
        <v>61</v>
      </c>
      <c r="J677" t="s">
        <v>312</v>
      </c>
      <c r="K677" t="s">
        <v>63</v>
      </c>
      <c r="L677">
        <v>10</v>
      </c>
      <c r="N677" t="str">
        <f t="shared" si="57"/>
        <v>0</v>
      </c>
      <c r="O677">
        <v>10</v>
      </c>
      <c r="P677" t="s">
        <v>99</v>
      </c>
      <c r="Q677" t="s">
        <v>84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103</v>
      </c>
      <c r="AB677" t="str">
        <f t="shared" si="56"/>
        <v>0230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73</v>
      </c>
      <c r="AO677" t="s">
        <v>74</v>
      </c>
      <c r="AP677" t="b">
        <v>0</v>
      </c>
      <c r="AQ677" t="b">
        <v>0</v>
      </c>
      <c r="AR677" t="s">
        <v>75</v>
      </c>
      <c r="AS677" t="b">
        <v>0</v>
      </c>
      <c r="AT677" t="s">
        <v>76</v>
      </c>
      <c r="AU677" t="s">
        <v>61</v>
      </c>
      <c r="AX677" t="s">
        <v>671</v>
      </c>
      <c r="AY677" t="s">
        <v>61</v>
      </c>
      <c r="BA677" t="b">
        <v>0</v>
      </c>
      <c r="BB677" t="s">
        <v>61</v>
      </c>
      <c r="BD677" t="s">
        <v>61</v>
      </c>
    </row>
    <row r="678" spans="1:56" x14ac:dyDescent="0.25">
      <c r="A678" t="s">
        <v>423</v>
      </c>
      <c r="B678" t="s">
        <v>717</v>
      </c>
      <c r="C678">
        <v>1503350</v>
      </c>
      <c r="D678" t="s">
        <v>126</v>
      </c>
      <c r="E678" t="s">
        <v>126</v>
      </c>
      <c r="F678" t="s">
        <v>431</v>
      </c>
      <c r="G678" t="s">
        <v>730</v>
      </c>
      <c r="I678" t="s">
        <v>61</v>
      </c>
      <c r="J678" t="s">
        <v>338</v>
      </c>
      <c r="K678" t="s">
        <v>63</v>
      </c>
      <c r="L678">
        <v>45</v>
      </c>
      <c r="N678" t="str">
        <f t="shared" si="57"/>
        <v>0</v>
      </c>
      <c r="O678">
        <v>45</v>
      </c>
      <c r="P678" t="s">
        <v>83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103</v>
      </c>
      <c r="AB678" t="str">
        <f t="shared" si="56"/>
        <v>0230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73</v>
      </c>
      <c r="AO678" t="s">
        <v>132</v>
      </c>
      <c r="AP678" t="b">
        <v>0</v>
      </c>
      <c r="AQ678" t="b">
        <v>0</v>
      </c>
      <c r="AR678" t="s">
        <v>75</v>
      </c>
      <c r="AS678" t="b">
        <v>0</v>
      </c>
      <c r="AT678" t="s">
        <v>76</v>
      </c>
      <c r="AU678" t="s">
        <v>61</v>
      </c>
      <c r="AX678" t="s">
        <v>671</v>
      </c>
      <c r="AY678" t="s">
        <v>61</v>
      </c>
      <c r="BA678" t="b">
        <v>0</v>
      </c>
      <c r="BB678" t="s">
        <v>61</v>
      </c>
      <c r="BD678" t="s">
        <v>61</v>
      </c>
    </row>
    <row r="679" spans="1:56" x14ac:dyDescent="0.25">
      <c r="A679" t="s">
        <v>494</v>
      </c>
      <c r="B679" t="s">
        <v>497</v>
      </c>
      <c r="C679">
        <v>2109310</v>
      </c>
      <c r="D679" t="s">
        <v>93</v>
      </c>
      <c r="E679" t="s">
        <v>93</v>
      </c>
      <c r="F679" t="s">
        <v>500</v>
      </c>
      <c r="G679" t="s">
        <v>675</v>
      </c>
      <c r="H679" t="s">
        <v>501</v>
      </c>
      <c r="I679" t="s">
        <v>61</v>
      </c>
      <c r="J679" t="s">
        <v>502</v>
      </c>
      <c r="K679" t="s">
        <v>63</v>
      </c>
      <c r="L679">
        <v>34</v>
      </c>
      <c r="N679" t="str">
        <f t="shared" si="57"/>
        <v>0</v>
      </c>
      <c r="O679">
        <v>34</v>
      </c>
      <c r="P679" t="s">
        <v>99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103</v>
      </c>
      <c r="AB679" t="str">
        <f t="shared" si="56"/>
        <v>0230</v>
      </c>
      <c r="AC679" t="s">
        <v>86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73</v>
      </c>
      <c r="AO679" t="s">
        <v>74</v>
      </c>
      <c r="AP679" t="b">
        <v>0</v>
      </c>
      <c r="AQ679" t="b">
        <v>0</v>
      </c>
      <c r="AR679" t="s">
        <v>75</v>
      </c>
      <c r="AS679" t="b">
        <v>0</v>
      </c>
      <c r="AT679" t="s">
        <v>76</v>
      </c>
      <c r="AU679" t="s">
        <v>61</v>
      </c>
      <c r="AX679" t="s">
        <v>671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494</v>
      </c>
      <c r="B680" t="s">
        <v>497</v>
      </c>
      <c r="C680">
        <v>2109310</v>
      </c>
      <c r="D680" t="s">
        <v>101</v>
      </c>
      <c r="E680" t="s">
        <v>101</v>
      </c>
      <c r="F680" t="s">
        <v>500</v>
      </c>
      <c r="G680" t="s">
        <v>730</v>
      </c>
      <c r="H680" t="s">
        <v>501</v>
      </c>
      <c r="I680" t="s">
        <v>61</v>
      </c>
      <c r="J680" t="s">
        <v>502</v>
      </c>
      <c r="K680" t="s">
        <v>63</v>
      </c>
      <c r="L680">
        <v>26</v>
      </c>
      <c r="N680" t="str">
        <f t="shared" si="57"/>
        <v>0</v>
      </c>
      <c r="O680">
        <v>26</v>
      </c>
      <c r="P680" t="s">
        <v>99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103</v>
      </c>
      <c r="AB680" t="str">
        <f t="shared" si="56"/>
        <v>0230</v>
      </c>
      <c r="AC680" t="s">
        <v>86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73</v>
      </c>
      <c r="AO680" t="s">
        <v>74</v>
      </c>
      <c r="AP680" t="b">
        <v>0</v>
      </c>
      <c r="AQ680" t="b">
        <v>0</v>
      </c>
      <c r="AR680" t="s">
        <v>75</v>
      </c>
      <c r="AS680" t="b">
        <v>0</v>
      </c>
      <c r="AT680" t="s">
        <v>76</v>
      </c>
      <c r="AU680" t="s">
        <v>61</v>
      </c>
      <c r="AX680" t="s">
        <v>671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494</v>
      </c>
      <c r="B681" t="s">
        <v>496</v>
      </c>
      <c r="C681">
        <v>2109310</v>
      </c>
      <c r="D681" t="s">
        <v>126</v>
      </c>
      <c r="E681" t="s">
        <v>126</v>
      </c>
      <c r="F681" t="s">
        <v>500</v>
      </c>
      <c r="G681" t="s">
        <v>719</v>
      </c>
      <c r="H681" t="s">
        <v>501</v>
      </c>
      <c r="I681" t="s">
        <v>61</v>
      </c>
      <c r="J681" t="s">
        <v>502</v>
      </c>
      <c r="K681" t="s">
        <v>63</v>
      </c>
      <c r="L681">
        <v>28</v>
      </c>
      <c r="N681">
        <v>4</v>
      </c>
      <c r="O681">
        <v>24</v>
      </c>
      <c r="P681" t="s">
        <v>99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103</v>
      </c>
      <c r="AB681" t="str">
        <f t="shared" si="56"/>
        <v>0230</v>
      </c>
      <c r="AC681" t="s">
        <v>86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73</v>
      </c>
      <c r="AO681" t="s">
        <v>74</v>
      </c>
      <c r="AP681" t="b">
        <v>0</v>
      </c>
      <c r="AQ681" t="b">
        <v>0</v>
      </c>
      <c r="AR681" t="s">
        <v>75</v>
      </c>
      <c r="AS681" t="b">
        <v>0</v>
      </c>
      <c r="AT681" t="s">
        <v>76</v>
      </c>
      <c r="AU681" t="s">
        <v>61</v>
      </c>
      <c r="AX681" t="s">
        <v>671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494</v>
      </c>
      <c r="B682" t="s">
        <v>496</v>
      </c>
      <c r="C682">
        <v>2109310</v>
      </c>
      <c r="D682" t="s">
        <v>115</v>
      </c>
      <c r="E682" t="s">
        <v>115</v>
      </c>
      <c r="F682" t="s">
        <v>500</v>
      </c>
      <c r="G682" t="s">
        <v>761</v>
      </c>
      <c r="H682" t="s">
        <v>501</v>
      </c>
      <c r="I682" t="s">
        <v>61</v>
      </c>
      <c r="J682" t="s">
        <v>502</v>
      </c>
      <c r="K682" t="s">
        <v>63</v>
      </c>
      <c r="L682">
        <v>35</v>
      </c>
      <c r="N682" t="str">
        <f t="shared" ref="N682:N713" si="58">"0"</f>
        <v>0</v>
      </c>
      <c r="O682">
        <v>35</v>
      </c>
      <c r="P682" t="s">
        <v>99</v>
      </c>
      <c r="Q682" t="s">
        <v>65</v>
      </c>
      <c r="R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103</v>
      </c>
      <c r="AB682" t="str">
        <f t="shared" si="56"/>
        <v>0230</v>
      </c>
      <c r="AC682" t="s">
        <v>86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73</v>
      </c>
      <c r="AO682" t="s">
        <v>74</v>
      </c>
      <c r="AP682" t="b">
        <v>0</v>
      </c>
      <c r="AQ682" t="b">
        <v>0</v>
      </c>
      <c r="AR682" t="s">
        <v>75</v>
      </c>
      <c r="AS682" t="b">
        <v>0</v>
      </c>
      <c r="AT682" t="s">
        <v>76</v>
      </c>
      <c r="AU682" t="s">
        <v>61</v>
      </c>
      <c r="AX682" t="s">
        <v>671</v>
      </c>
      <c r="AY682" t="s">
        <v>61</v>
      </c>
      <c r="BA682" t="b">
        <v>0</v>
      </c>
      <c r="BB682" t="s">
        <v>61</v>
      </c>
      <c r="BD682" t="s">
        <v>61</v>
      </c>
    </row>
    <row r="683" spans="1:56" x14ac:dyDescent="0.25">
      <c r="A683" t="s">
        <v>443</v>
      </c>
      <c r="B683" t="s">
        <v>456</v>
      </c>
      <c r="C683">
        <v>2000320</v>
      </c>
      <c r="D683" t="s">
        <v>88</v>
      </c>
      <c r="E683" t="s">
        <v>88</v>
      </c>
      <c r="F683" t="s">
        <v>454</v>
      </c>
      <c r="G683" t="s">
        <v>753</v>
      </c>
      <c r="H683">
        <v>14004</v>
      </c>
      <c r="I683" t="s">
        <v>61</v>
      </c>
      <c r="J683" t="s">
        <v>455</v>
      </c>
      <c r="K683" t="s">
        <v>63</v>
      </c>
      <c r="L683">
        <v>26</v>
      </c>
      <c r="N683" t="str">
        <f t="shared" si="58"/>
        <v>0</v>
      </c>
      <c r="O683">
        <v>26</v>
      </c>
      <c r="P683" t="s">
        <v>99</v>
      </c>
      <c r="Q683" t="s">
        <v>84</v>
      </c>
      <c r="R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1</v>
      </c>
      <c r="Z683" t="b">
        <v>1</v>
      </c>
      <c r="AA683">
        <v>103</v>
      </c>
      <c r="AB683" t="str">
        <f t="shared" si="56"/>
        <v>0230</v>
      </c>
      <c r="AC683" t="s">
        <v>69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1</v>
      </c>
      <c r="AJ683" t="s">
        <v>87</v>
      </c>
      <c r="AK683" t="s">
        <v>61</v>
      </c>
      <c r="AL683" t="s">
        <v>61</v>
      </c>
      <c r="AM683" t="s">
        <v>61</v>
      </c>
      <c r="AN683" t="s">
        <v>73</v>
      </c>
      <c r="AO683" t="s">
        <v>74</v>
      </c>
      <c r="AP683" t="b">
        <v>0</v>
      </c>
      <c r="AQ683" t="b">
        <v>0</v>
      </c>
      <c r="AR683" t="s">
        <v>75</v>
      </c>
      <c r="AS683" t="b">
        <v>0</v>
      </c>
      <c r="AT683" t="s">
        <v>76</v>
      </c>
      <c r="AU683" t="s">
        <v>61</v>
      </c>
      <c r="AX683" t="s">
        <v>671</v>
      </c>
      <c r="AY683" t="s">
        <v>61</v>
      </c>
      <c r="BA683" t="b">
        <v>0</v>
      </c>
      <c r="BB683" t="s">
        <v>61</v>
      </c>
      <c r="BD683" t="s">
        <v>61</v>
      </c>
    </row>
    <row r="684" spans="1:56" x14ac:dyDescent="0.25">
      <c r="A684" t="s">
        <v>309</v>
      </c>
      <c r="B684" t="s">
        <v>762</v>
      </c>
      <c r="C684">
        <v>1302380</v>
      </c>
      <c r="D684" t="s">
        <v>93</v>
      </c>
      <c r="E684" t="s">
        <v>93</v>
      </c>
      <c r="G684" t="s">
        <v>666</v>
      </c>
      <c r="H684">
        <v>24100</v>
      </c>
      <c r="I684" t="s">
        <v>61</v>
      </c>
      <c r="J684" t="s">
        <v>316</v>
      </c>
      <c r="K684" t="s">
        <v>63</v>
      </c>
      <c r="L684">
        <v>20</v>
      </c>
      <c r="N684" t="str">
        <f t="shared" si="58"/>
        <v>0</v>
      </c>
      <c r="O684">
        <v>20</v>
      </c>
      <c r="P684" t="s">
        <v>99</v>
      </c>
      <c r="Q684" t="s">
        <v>65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103</v>
      </c>
      <c r="AB684" t="str">
        <f t="shared" si="56"/>
        <v>0230</v>
      </c>
      <c r="AC684" t="s">
        <v>69</v>
      </c>
      <c r="AD684" t="b">
        <v>0</v>
      </c>
      <c r="AE684" t="b">
        <v>0</v>
      </c>
      <c r="AF684" t="s">
        <v>70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73</v>
      </c>
      <c r="AO684" t="s">
        <v>100</v>
      </c>
      <c r="AP684" t="b">
        <v>0</v>
      </c>
      <c r="AQ684" t="b">
        <v>0</v>
      </c>
      <c r="AR684" t="s">
        <v>75</v>
      </c>
      <c r="AS684" t="b">
        <v>0</v>
      </c>
      <c r="AT684" t="s">
        <v>76</v>
      </c>
      <c r="AU684" t="s">
        <v>61</v>
      </c>
      <c r="AX684" t="s">
        <v>671</v>
      </c>
      <c r="AY684" t="s">
        <v>61</v>
      </c>
      <c r="BA684" t="b">
        <v>0</v>
      </c>
      <c r="BB684" t="s">
        <v>61</v>
      </c>
      <c r="BD684" t="s">
        <v>61</v>
      </c>
    </row>
    <row r="685" spans="1:56" x14ac:dyDescent="0.25">
      <c r="A685" t="s">
        <v>309</v>
      </c>
      <c r="B685" t="s">
        <v>525</v>
      </c>
      <c r="C685" t="str">
        <f>"0101370"</f>
        <v>0101370</v>
      </c>
      <c r="D685" t="s">
        <v>93</v>
      </c>
      <c r="E685" t="s">
        <v>93</v>
      </c>
      <c r="F685" t="s">
        <v>546</v>
      </c>
      <c r="G685" t="s">
        <v>667</v>
      </c>
      <c r="H685" t="str">
        <f>"08001"</f>
        <v>08001</v>
      </c>
      <c r="I685" t="s">
        <v>61</v>
      </c>
      <c r="J685" t="s">
        <v>547</v>
      </c>
      <c r="K685" t="s">
        <v>63</v>
      </c>
      <c r="L685">
        <v>15</v>
      </c>
      <c r="N685" t="str">
        <f t="shared" si="58"/>
        <v>0</v>
      </c>
      <c r="O685">
        <v>15</v>
      </c>
      <c r="P685" t="s">
        <v>99</v>
      </c>
      <c r="Q685" t="s">
        <v>84</v>
      </c>
      <c r="R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103</v>
      </c>
      <c r="AB685" t="str">
        <f t="shared" si="56"/>
        <v>0230</v>
      </c>
      <c r="AC685" t="s">
        <v>69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73</v>
      </c>
      <c r="AO685" t="s">
        <v>74</v>
      </c>
      <c r="AP685" t="b">
        <v>0</v>
      </c>
      <c r="AQ685" t="b">
        <v>0</v>
      </c>
      <c r="AR685" t="s">
        <v>75</v>
      </c>
      <c r="AS685" t="b">
        <v>0</v>
      </c>
      <c r="AT685" t="s">
        <v>76</v>
      </c>
      <c r="AU685" t="s">
        <v>61</v>
      </c>
      <c r="AX685" t="s">
        <v>671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122</v>
      </c>
      <c r="B686" t="s">
        <v>763</v>
      </c>
      <c r="C686">
        <v>1000410</v>
      </c>
      <c r="D686" t="s">
        <v>79</v>
      </c>
      <c r="E686" t="s">
        <v>79</v>
      </c>
      <c r="F686" t="s">
        <v>139</v>
      </c>
      <c r="G686" t="s">
        <v>764</v>
      </c>
      <c r="H686" t="s">
        <v>141</v>
      </c>
      <c r="I686" t="s">
        <v>61</v>
      </c>
      <c r="J686" t="s">
        <v>142</v>
      </c>
      <c r="K686" t="s">
        <v>63</v>
      </c>
      <c r="L686">
        <v>25</v>
      </c>
      <c r="N686" t="str">
        <f t="shared" si="58"/>
        <v>0</v>
      </c>
      <c r="O686">
        <v>25</v>
      </c>
      <c r="P686" t="s">
        <v>99</v>
      </c>
      <c r="Q686" t="s">
        <v>65</v>
      </c>
      <c r="R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1</v>
      </c>
      <c r="Z686" t="b">
        <v>1</v>
      </c>
      <c r="AA686">
        <v>103</v>
      </c>
      <c r="AB686" t="str">
        <f t="shared" si="56"/>
        <v>0230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73</v>
      </c>
      <c r="AO686" t="s">
        <v>74</v>
      </c>
      <c r="AP686" t="b">
        <v>0</v>
      </c>
      <c r="AQ686" t="b">
        <v>0</v>
      </c>
      <c r="AR686" t="s">
        <v>143</v>
      </c>
      <c r="AS686" t="b">
        <v>0</v>
      </c>
      <c r="AT686" t="s">
        <v>76</v>
      </c>
      <c r="AU686" t="s">
        <v>61</v>
      </c>
      <c r="AX686" t="s">
        <v>671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122</v>
      </c>
      <c r="B687" t="s">
        <v>765</v>
      </c>
      <c r="C687">
        <v>1000410</v>
      </c>
      <c r="D687" t="s">
        <v>101</v>
      </c>
      <c r="E687" t="s">
        <v>101</v>
      </c>
      <c r="F687" t="s">
        <v>139</v>
      </c>
      <c r="G687" t="s">
        <v>766</v>
      </c>
      <c r="H687" t="s">
        <v>141</v>
      </c>
      <c r="I687" t="s">
        <v>61</v>
      </c>
      <c r="J687" t="s">
        <v>142</v>
      </c>
      <c r="K687" t="s">
        <v>63</v>
      </c>
      <c r="L687">
        <v>33</v>
      </c>
      <c r="N687" t="str">
        <f t="shared" si="58"/>
        <v>0</v>
      </c>
      <c r="O687">
        <v>33</v>
      </c>
      <c r="P687" t="s">
        <v>99</v>
      </c>
      <c r="Q687" t="s">
        <v>65</v>
      </c>
      <c r="R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1</v>
      </c>
      <c r="Y687" t="b">
        <v>1</v>
      </c>
      <c r="Z687" t="b">
        <v>1</v>
      </c>
      <c r="AA687">
        <v>103</v>
      </c>
      <c r="AB687" t="str">
        <f t="shared" si="56"/>
        <v>0230</v>
      </c>
      <c r="AC687" t="s">
        <v>86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73</v>
      </c>
      <c r="AO687" t="s">
        <v>74</v>
      </c>
      <c r="AP687" t="b">
        <v>0</v>
      </c>
      <c r="AQ687" t="b">
        <v>0</v>
      </c>
      <c r="AR687" t="s">
        <v>143</v>
      </c>
      <c r="AS687" t="b">
        <v>0</v>
      </c>
      <c r="AT687" t="s">
        <v>76</v>
      </c>
      <c r="AU687" t="s">
        <v>61</v>
      </c>
      <c r="AX687" t="s">
        <v>671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423</v>
      </c>
      <c r="B688" t="s">
        <v>740</v>
      </c>
      <c r="C688">
        <v>1501390</v>
      </c>
      <c r="D688" t="s">
        <v>93</v>
      </c>
      <c r="E688" t="s">
        <v>93</v>
      </c>
      <c r="F688" t="s">
        <v>431</v>
      </c>
      <c r="G688" t="s">
        <v>767</v>
      </c>
      <c r="I688" t="s">
        <v>61</v>
      </c>
      <c r="J688" t="s">
        <v>338</v>
      </c>
      <c r="K688" t="s">
        <v>63</v>
      </c>
      <c r="L688">
        <v>45</v>
      </c>
      <c r="N688" t="str">
        <f t="shared" si="58"/>
        <v>0</v>
      </c>
      <c r="O688">
        <v>45</v>
      </c>
      <c r="P688" t="s">
        <v>83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1</v>
      </c>
      <c r="Z688" t="b">
        <v>1</v>
      </c>
      <c r="AA688">
        <v>103</v>
      </c>
      <c r="AB688" t="str">
        <f t="shared" si="56"/>
        <v>0230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73</v>
      </c>
      <c r="AO688" t="s">
        <v>132</v>
      </c>
      <c r="AP688" t="b">
        <v>0</v>
      </c>
      <c r="AQ688" t="b">
        <v>0</v>
      </c>
      <c r="AR688" t="s">
        <v>75</v>
      </c>
      <c r="AS688" t="b">
        <v>0</v>
      </c>
      <c r="AT688" t="s">
        <v>76</v>
      </c>
      <c r="AU688" t="s">
        <v>61</v>
      </c>
      <c r="AX688" t="s">
        <v>671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95</v>
      </c>
      <c r="B689" t="s">
        <v>113</v>
      </c>
      <c r="C689">
        <v>2100310</v>
      </c>
      <c r="D689" t="s">
        <v>101</v>
      </c>
      <c r="E689" t="s">
        <v>101</v>
      </c>
      <c r="G689" t="s">
        <v>680</v>
      </c>
      <c r="H689">
        <v>99948</v>
      </c>
      <c r="I689" t="s">
        <v>61</v>
      </c>
      <c r="J689" t="s">
        <v>643</v>
      </c>
      <c r="K689" t="s">
        <v>63</v>
      </c>
      <c r="L689">
        <v>33</v>
      </c>
      <c r="M689" t="str">
        <f>"0"</f>
        <v>0</v>
      </c>
      <c r="N689" t="str">
        <f t="shared" si="58"/>
        <v>0</v>
      </c>
      <c r="O689">
        <v>33</v>
      </c>
      <c r="P689" t="s">
        <v>99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1</v>
      </c>
      <c r="Z689" t="b">
        <v>1</v>
      </c>
      <c r="AA689">
        <v>103</v>
      </c>
      <c r="AB689" t="str">
        <f t="shared" si="56"/>
        <v>0230</v>
      </c>
      <c r="AC689" t="s">
        <v>86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73</v>
      </c>
      <c r="AO689" t="s">
        <v>100</v>
      </c>
      <c r="AP689" t="b">
        <v>0</v>
      </c>
      <c r="AQ689" t="b">
        <v>0</v>
      </c>
      <c r="AR689" t="s">
        <v>75</v>
      </c>
      <c r="AS689" t="b">
        <v>0</v>
      </c>
      <c r="AT689" t="s">
        <v>76</v>
      </c>
      <c r="AU689" t="s">
        <v>61</v>
      </c>
      <c r="AX689" t="s">
        <v>671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95</v>
      </c>
      <c r="B690" t="s">
        <v>108</v>
      </c>
      <c r="C690">
        <v>2100310</v>
      </c>
      <c r="D690" t="s">
        <v>115</v>
      </c>
      <c r="E690" t="s">
        <v>115</v>
      </c>
      <c r="G690" t="s">
        <v>719</v>
      </c>
      <c r="H690">
        <v>99948</v>
      </c>
      <c r="I690" t="s">
        <v>61</v>
      </c>
      <c r="J690" t="s">
        <v>643</v>
      </c>
      <c r="K690" t="s">
        <v>63</v>
      </c>
      <c r="L690">
        <v>27</v>
      </c>
      <c r="M690" t="str">
        <f>"0"</f>
        <v>0</v>
      </c>
      <c r="N690" t="str">
        <f t="shared" si="58"/>
        <v>0</v>
      </c>
      <c r="O690">
        <v>27</v>
      </c>
      <c r="P690" t="s">
        <v>99</v>
      </c>
      <c r="Q690" t="s">
        <v>65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1</v>
      </c>
      <c r="Z690" t="b">
        <v>1</v>
      </c>
      <c r="AA690">
        <v>103</v>
      </c>
      <c r="AB690" t="str">
        <f t="shared" si="56"/>
        <v>0230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73</v>
      </c>
      <c r="AO690" t="s">
        <v>100</v>
      </c>
      <c r="AP690" t="b">
        <v>0</v>
      </c>
      <c r="AQ690" t="b">
        <v>0</v>
      </c>
      <c r="AR690" t="s">
        <v>75</v>
      </c>
      <c r="AS690" t="b">
        <v>0</v>
      </c>
      <c r="AT690" t="s">
        <v>76</v>
      </c>
      <c r="AU690" t="s">
        <v>61</v>
      </c>
      <c r="AX690" t="s">
        <v>671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117</v>
      </c>
      <c r="B691" t="s">
        <v>642</v>
      </c>
      <c r="C691">
        <v>2102335</v>
      </c>
      <c r="D691" t="s">
        <v>115</v>
      </c>
      <c r="E691" t="s">
        <v>115</v>
      </c>
      <c r="F691" t="s">
        <v>119</v>
      </c>
      <c r="G691" t="s">
        <v>768</v>
      </c>
      <c r="H691">
        <v>10006</v>
      </c>
      <c r="I691" t="s">
        <v>61</v>
      </c>
      <c r="J691" t="s">
        <v>121</v>
      </c>
      <c r="K691" t="s">
        <v>63</v>
      </c>
      <c r="L691">
        <v>25</v>
      </c>
      <c r="N691" t="str">
        <f t="shared" si="58"/>
        <v>0</v>
      </c>
      <c r="O691">
        <v>25</v>
      </c>
      <c r="P691" t="s">
        <v>64</v>
      </c>
      <c r="Q691" t="s">
        <v>65</v>
      </c>
      <c r="R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1</v>
      </c>
      <c r="Z691" t="b">
        <v>1</v>
      </c>
      <c r="AA691">
        <v>103</v>
      </c>
      <c r="AB691" t="str">
        <f t="shared" si="56"/>
        <v>0230</v>
      </c>
      <c r="AC691" t="s">
        <v>86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73</v>
      </c>
      <c r="AO691" t="s">
        <v>74</v>
      </c>
      <c r="AP691" t="b">
        <v>0</v>
      </c>
      <c r="AQ691" t="b">
        <v>0</v>
      </c>
      <c r="AR691" t="s">
        <v>75</v>
      </c>
      <c r="AS691" t="b">
        <v>0</v>
      </c>
      <c r="AT691" t="s">
        <v>76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480</v>
      </c>
      <c r="B692" t="s">
        <v>550</v>
      </c>
      <c r="C692">
        <v>8216110</v>
      </c>
      <c r="D692" t="s">
        <v>93</v>
      </c>
      <c r="E692" t="s">
        <v>93</v>
      </c>
      <c r="F692" t="s">
        <v>551</v>
      </c>
      <c r="G692" t="s">
        <v>757</v>
      </c>
      <c r="H692" t="str">
        <f>"05003"</f>
        <v>05003</v>
      </c>
      <c r="I692" t="s">
        <v>61</v>
      </c>
      <c r="J692" t="s">
        <v>552</v>
      </c>
      <c r="K692" t="s">
        <v>63</v>
      </c>
      <c r="L692">
        <v>35</v>
      </c>
      <c r="N692" t="str">
        <f t="shared" si="58"/>
        <v>0</v>
      </c>
      <c r="O692">
        <v>35</v>
      </c>
      <c r="P692" t="s">
        <v>99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300</v>
      </c>
      <c r="AB692" t="str">
        <f t="shared" si="56"/>
        <v>0230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73</v>
      </c>
      <c r="AO692" t="s">
        <v>132</v>
      </c>
      <c r="AP692" t="b">
        <v>0</v>
      </c>
      <c r="AQ692" t="b">
        <v>0</v>
      </c>
      <c r="AR692" t="s">
        <v>75</v>
      </c>
      <c r="AS692" t="b">
        <v>0</v>
      </c>
      <c r="AT692" t="s">
        <v>76</v>
      </c>
      <c r="AU692" t="s">
        <v>61</v>
      </c>
      <c r="AX692" t="s">
        <v>671</v>
      </c>
      <c r="AY692" t="s">
        <v>61</v>
      </c>
      <c r="BA692" t="b">
        <v>0</v>
      </c>
      <c r="BB692" t="s">
        <v>61</v>
      </c>
      <c r="BC692">
        <v>8216100</v>
      </c>
      <c r="BD692" t="s">
        <v>61</v>
      </c>
    </row>
    <row r="693" spans="1:56" x14ac:dyDescent="0.25">
      <c r="A693" t="s">
        <v>494</v>
      </c>
      <c r="B693" t="s">
        <v>726</v>
      </c>
      <c r="C693">
        <v>2100490</v>
      </c>
      <c r="D693" t="s">
        <v>79</v>
      </c>
      <c r="E693" t="s">
        <v>79</v>
      </c>
      <c r="F693" t="s">
        <v>89</v>
      </c>
      <c r="G693" t="s">
        <v>698</v>
      </c>
      <c r="H693">
        <v>10005</v>
      </c>
      <c r="I693" t="s">
        <v>61</v>
      </c>
      <c r="J693" t="s">
        <v>91</v>
      </c>
      <c r="K693" t="s">
        <v>63</v>
      </c>
      <c r="L693">
        <v>38</v>
      </c>
      <c r="N693" t="str">
        <f t="shared" si="58"/>
        <v>0</v>
      </c>
      <c r="O693">
        <v>38</v>
      </c>
      <c r="P693" t="s">
        <v>99</v>
      </c>
      <c r="Q693" t="s">
        <v>84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 t="str">
        <f t="shared" si="56"/>
        <v>0230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73</v>
      </c>
      <c r="AO693" t="s">
        <v>74</v>
      </c>
      <c r="AP693" t="b">
        <v>0</v>
      </c>
      <c r="AQ693" t="b">
        <v>0</v>
      </c>
      <c r="AR693" t="s">
        <v>75</v>
      </c>
      <c r="AS693" t="b">
        <v>0</v>
      </c>
      <c r="AT693" t="s">
        <v>76</v>
      </c>
      <c r="AU693" t="s">
        <v>61</v>
      </c>
      <c r="AX693" t="s">
        <v>671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443</v>
      </c>
      <c r="B694" t="s">
        <v>759</v>
      </c>
      <c r="C694">
        <v>2003372</v>
      </c>
      <c r="D694" t="s">
        <v>93</v>
      </c>
      <c r="E694" t="s">
        <v>93</v>
      </c>
      <c r="G694" t="s">
        <v>684</v>
      </c>
      <c r="H694">
        <v>13012</v>
      </c>
      <c r="I694" t="s">
        <v>61</v>
      </c>
      <c r="J694" t="s">
        <v>461</v>
      </c>
      <c r="K694" t="s">
        <v>63</v>
      </c>
      <c r="L694">
        <v>35</v>
      </c>
      <c r="N694" t="str">
        <f t="shared" si="58"/>
        <v>0</v>
      </c>
      <c r="O694">
        <v>35</v>
      </c>
      <c r="P694" t="s">
        <v>99</v>
      </c>
      <c r="Q694" t="s">
        <v>84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 t="str">
        <f t="shared" si="56"/>
        <v>0230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73</v>
      </c>
      <c r="AO694" t="s">
        <v>100</v>
      </c>
      <c r="AP694" t="b">
        <v>0</v>
      </c>
      <c r="AQ694" t="b">
        <v>0</v>
      </c>
      <c r="AR694" t="s">
        <v>75</v>
      </c>
      <c r="AS694" t="b">
        <v>0</v>
      </c>
      <c r="AT694" t="s">
        <v>76</v>
      </c>
      <c r="AU694" t="s">
        <v>61</v>
      </c>
      <c r="AX694" t="s">
        <v>671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443</v>
      </c>
      <c r="B695" t="s">
        <v>759</v>
      </c>
      <c r="C695">
        <v>2003372</v>
      </c>
      <c r="D695" t="s">
        <v>126</v>
      </c>
      <c r="E695" t="s">
        <v>126</v>
      </c>
      <c r="G695" t="s">
        <v>714</v>
      </c>
      <c r="H695">
        <v>13012</v>
      </c>
      <c r="I695" t="s">
        <v>61</v>
      </c>
      <c r="J695" t="s">
        <v>461</v>
      </c>
      <c r="K695" t="s">
        <v>63</v>
      </c>
      <c r="L695">
        <v>32</v>
      </c>
      <c r="N695" t="str">
        <f t="shared" si="58"/>
        <v>0</v>
      </c>
      <c r="O695">
        <v>32</v>
      </c>
      <c r="P695" t="s">
        <v>99</v>
      </c>
      <c r="Q695" t="s">
        <v>84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 t="str">
        <f t="shared" si="56"/>
        <v>0230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73</v>
      </c>
      <c r="AO695" t="s">
        <v>100</v>
      </c>
      <c r="AP695" t="b">
        <v>0</v>
      </c>
      <c r="AQ695" t="b">
        <v>0</v>
      </c>
      <c r="AR695" t="s">
        <v>75</v>
      </c>
      <c r="AS695" t="b">
        <v>0</v>
      </c>
      <c r="AT695" t="s">
        <v>76</v>
      </c>
      <c r="AU695" t="s">
        <v>61</v>
      </c>
      <c r="AX695" t="s">
        <v>671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122</v>
      </c>
      <c r="B696" t="s">
        <v>763</v>
      </c>
      <c r="C696">
        <v>1000410</v>
      </c>
      <c r="D696" t="s">
        <v>79</v>
      </c>
      <c r="E696" t="s">
        <v>79</v>
      </c>
      <c r="G696" t="s">
        <v>769</v>
      </c>
      <c r="H696" t="str">
        <f>"02233"</f>
        <v>02233</v>
      </c>
      <c r="I696" t="s">
        <v>61</v>
      </c>
      <c r="J696" t="s">
        <v>519</v>
      </c>
      <c r="K696" t="s">
        <v>63</v>
      </c>
      <c r="L696">
        <v>15</v>
      </c>
      <c r="N696" t="str">
        <f t="shared" si="58"/>
        <v>0</v>
      </c>
      <c r="O696">
        <v>15</v>
      </c>
      <c r="P696" t="s">
        <v>99</v>
      </c>
      <c r="Q696" t="s">
        <v>65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 t="str">
        <f t="shared" si="56"/>
        <v>0230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73</v>
      </c>
      <c r="AO696" t="s">
        <v>74</v>
      </c>
      <c r="AP696" t="b">
        <v>0</v>
      </c>
      <c r="AQ696" t="b">
        <v>0</v>
      </c>
      <c r="AR696" t="s">
        <v>143</v>
      </c>
      <c r="AS696" t="b">
        <v>0</v>
      </c>
      <c r="AT696" t="s">
        <v>76</v>
      </c>
      <c r="AU696" t="s">
        <v>61</v>
      </c>
      <c r="AX696" t="s">
        <v>671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122</v>
      </c>
      <c r="B697" t="s">
        <v>765</v>
      </c>
      <c r="C697">
        <v>1000410</v>
      </c>
      <c r="D697" t="s">
        <v>151</v>
      </c>
      <c r="E697" t="s">
        <v>151</v>
      </c>
      <c r="F697" t="s">
        <v>668</v>
      </c>
      <c r="G697" t="s">
        <v>770</v>
      </c>
      <c r="H697">
        <v>99321</v>
      </c>
      <c r="I697" t="s">
        <v>61</v>
      </c>
      <c r="J697" t="s">
        <v>670</v>
      </c>
      <c r="K697" t="s">
        <v>63</v>
      </c>
      <c r="L697">
        <v>25</v>
      </c>
      <c r="N697" t="str">
        <f t="shared" si="58"/>
        <v>0</v>
      </c>
      <c r="O697">
        <v>25</v>
      </c>
      <c r="P697" t="s">
        <v>99</v>
      </c>
      <c r="Q697" t="s">
        <v>65</v>
      </c>
      <c r="R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 t="str">
        <f t="shared" si="56"/>
        <v>0230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73</v>
      </c>
      <c r="AO697" t="s">
        <v>74</v>
      </c>
      <c r="AP697" t="b">
        <v>0</v>
      </c>
      <c r="AQ697" t="b">
        <v>0</v>
      </c>
      <c r="AR697" t="s">
        <v>143</v>
      </c>
      <c r="AS697" t="b">
        <v>0</v>
      </c>
      <c r="AT697" t="s">
        <v>76</v>
      </c>
      <c r="AU697" t="s">
        <v>61</v>
      </c>
      <c r="AX697" t="s">
        <v>671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122</v>
      </c>
      <c r="B698" t="s">
        <v>765</v>
      </c>
      <c r="C698">
        <v>1000410</v>
      </c>
      <c r="D698" t="s">
        <v>115</v>
      </c>
      <c r="E698" t="s">
        <v>115</v>
      </c>
      <c r="G698" t="s">
        <v>771</v>
      </c>
      <c r="H698" t="str">
        <f>"02233"</f>
        <v>02233</v>
      </c>
      <c r="I698" t="s">
        <v>61</v>
      </c>
      <c r="J698" t="s">
        <v>519</v>
      </c>
      <c r="K698" t="s">
        <v>63</v>
      </c>
      <c r="L698">
        <v>20</v>
      </c>
      <c r="N698" t="str">
        <f t="shared" si="58"/>
        <v>0</v>
      </c>
      <c r="O698">
        <v>20</v>
      </c>
      <c r="P698" t="s">
        <v>99</v>
      </c>
      <c r="Q698" t="s">
        <v>65</v>
      </c>
      <c r="R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 t="str">
        <f t="shared" si="56"/>
        <v>0230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73</v>
      </c>
      <c r="AO698" t="s">
        <v>74</v>
      </c>
      <c r="AP698" t="b">
        <v>0</v>
      </c>
      <c r="AQ698" t="b">
        <v>0</v>
      </c>
      <c r="AR698" t="s">
        <v>143</v>
      </c>
      <c r="AS698" t="b">
        <v>0</v>
      </c>
      <c r="AT698" t="s">
        <v>76</v>
      </c>
      <c r="AU698" t="s">
        <v>61</v>
      </c>
      <c r="AX698" t="s">
        <v>671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122</v>
      </c>
      <c r="B699" t="s">
        <v>711</v>
      </c>
      <c r="C699">
        <v>1008350</v>
      </c>
      <c r="D699" t="s">
        <v>115</v>
      </c>
      <c r="E699" t="s">
        <v>115</v>
      </c>
      <c r="F699" t="s">
        <v>772</v>
      </c>
      <c r="G699" t="s">
        <v>739</v>
      </c>
      <c r="H699">
        <v>17715</v>
      </c>
      <c r="I699" t="s">
        <v>61</v>
      </c>
      <c r="J699" t="s">
        <v>773</v>
      </c>
      <c r="K699" t="s">
        <v>63</v>
      </c>
      <c r="L699">
        <v>20</v>
      </c>
      <c r="N699" t="str">
        <f t="shared" si="58"/>
        <v>0</v>
      </c>
      <c r="O699">
        <v>20</v>
      </c>
      <c r="P699" t="s">
        <v>99</v>
      </c>
      <c r="Q699" t="s">
        <v>65</v>
      </c>
      <c r="R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 t="str">
        <f t="shared" si="56"/>
        <v>0230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73</v>
      </c>
      <c r="AO699" t="s">
        <v>74</v>
      </c>
      <c r="AP699" t="b">
        <v>0</v>
      </c>
      <c r="AQ699" t="b">
        <v>0</v>
      </c>
      <c r="AR699" t="s">
        <v>75</v>
      </c>
      <c r="AS699" t="b">
        <v>0</v>
      </c>
      <c r="AT699" t="s">
        <v>76</v>
      </c>
      <c r="AU699" t="s">
        <v>61</v>
      </c>
      <c r="AX699" t="s">
        <v>671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122</v>
      </c>
      <c r="B700" t="s">
        <v>712</v>
      </c>
      <c r="C700">
        <v>1008350</v>
      </c>
      <c r="D700" t="s">
        <v>93</v>
      </c>
      <c r="E700" t="s">
        <v>93</v>
      </c>
      <c r="F700" t="s">
        <v>89</v>
      </c>
      <c r="G700" t="s">
        <v>767</v>
      </c>
      <c r="H700">
        <v>10005</v>
      </c>
      <c r="I700" t="s">
        <v>61</v>
      </c>
      <c r="J700" t="s">
        <v>91</v>
      </c>
      <c r="K700" t="s">
        <v>63</v>
      </c>
      <c r="L700">
        <v>29</v>
      </c>
      <c r="N700" t="str">
        <f t="shared" si="58"/>
        <v>0</v>
      </c>
      <c r="O700">
        <v>29</v>
      </c>
      <c r="P700" t="s">
        <v>99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103</v>
      </c>
      <c r="AB700" t="str">
        <f t="shared" si="56"/>
        <v>0230</v>
      </c>
      <c r="AC700" t="s">
        <v>86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73</v>
      </c>
      <c r="AO700" t="s">
        <v>74</v>
      </c>
      <c r="AP700" t="b">
        <v>0</v>
      </c>
      <c r="AQ700" t="b">
        <v>0</v>
      </c>
      <c r="AR700" t="s">
        <v>75</v>
      </c>
      <c r="AS700" t="b">
        <v>0</v>
      </c>
      <c r="AT700" t="s">
        <v>92</v>
      </c>
      <c r="AU700" t="s">
        <v>61</v>
      </c>
      <c r="AX700" t="s">
        <v>671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480</v>
      </c>
      <c r="B701" t="s">
        <v>492</v>
      </c>
      <c r="C701">
        <v>8207310</v>
      </c>
      <c r="D701" t="s">
        <v>101</v>
      </c>
      <c r="E701" t="s">
        <v>101</v>
      </c>
      <c r="F701" t="s">
        <v>551</v>
      </c>
      <c r="G701" t="s">
        <v>753</v>
      </c>
      <c r="H701" t="str">
        <f>"05003"</f>
        <v>05003</v>
      </c>
      <c r="I701" t="s">
        <v>61</v>
      </c>
      <c r="J701" t="s">
        <v>552</v>
      </c>
      <c r="K701" t="s">
        <v>63</v>
      </c>
      <c r="L701">
        <v>30</v>
      </c>
      <c r="N701" t="str">
        <f t="shared" si="58"/>
        <v>0</v>
      </c>
      <c r="O701">
        <v>30</v>
      </c>
      <c r="P701" t="s">
        <v>99</v>
      </c>
      <c r="Q701" t="s">
        <v>65</v>
      </c>
      <c r="R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300</v>
      </c>
      <c r="AB701" t="str">
        <f t="shared" si="56"/>
        <v>0230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73</v>
      </c>
      <c r="AO701" t="s">
        <v>132</v>
      </c>
      <c r="AP701" t="b">
        <v>0</v>
      </c>
      <c r="AQ701" t="b">
        <v>0</v>
      </c>
      <c r="AR701" t="s">
        <v>75</v>
      </c>
      <c r="AS701" t="b">
        <v>0</v>
      </c>
      <c r="AT701" t="s">
        <v>76</v>
      </c>
      <c r="AU701" t="s">
        <v>61</v>
      </c>
      <c r="AX701" t="s">
        <v>671</v>
      </c>
      <c r="AY701" t="s">
        <v>61</v>
      </c>
      <c r="BA701" t="b">
        <v>0</v>
      </c>
      <c r="BB701" t="s">
        <v>61</v>
      </c>
      <c r="BC701">
        <v>8200300</v>
      </c>
      <c r="BD701" t="s">
        <v>61</v>
      </c>
    </row>
    <row r="702" spans="1:56" x14ac:dyDescent="0.25">
      <c r="A702" t="s">
        <v>271</v>
      </c>
      <c r="B702" t="s">
        <v>289</v>
      </c>
      <c r="C702">
        <v>1001340</v>
      </c>
      <c r="D702" t="s">
        <v>126</v>
      </c>
      <c r="E702" t="s">
        <v>126</v>
      </c>
      <c r="G702" t="s">
        <v>774</v>
      </c>
      <c r="H702">
        <v>15002</v>
      </c>
      <c r="I702" t="s">
        <v>61</v>
      </c>
      <c r="J702" t="s">
        <v>280</v>
      </c>
      <c r="K702" t="s">
        <v>63</v>
      </c>
      <c r="L702">
        <v>27</v>
      </c>
      <c r="N702" t="str">
        <f t="shared" si="58"/>
        <v>0</v>
      </c>
      <c r="O702">
        <v>27</v>
      </c>
      <c r="P702" t="s">
        <v>99</v>
      </c>
      <c r="Q702" t="s">
        <v>65</v>
      </c>
      <c r="R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103</v>
      </c>
      <c r="AB702" t="str">
        <f t="shared" si="56"/>
        <v>0230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73</v>
      </c>
      <c r="AO702" t="s">
        <v>100</v>
      </c>
      <c r="AP702" t="b">
        <v>0</v>
      </c>
      <c r="AQ702" t="b">
        <v>0</v>
      </c>
      <c r="AR702" t="s">
        <v>143</v>
      </c>
      <c r="AS702" t="b">
        <v>0</v>
      </c>
      <c r="AT702" t="s">
        <v>76</v>
      </c>
      <c r="AU702" t="s">
        <v>61</v>
      </c>
      <c r="AX702" t="s">
        <v>671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443</v>
      </c>
      <c r="B703" t="s">
        <v>460</v>
      </c>
      <c r="C703">
        <v>2003340</v>
      </c>
      <c r="D703" t="s">
        <v>151</v>
      </c>
      <c r="E703" t="s">
        <v>151</v>
      </c>
      <c r="F703" t="s">
        <v>458</v>
      </c>
      <c r="G703" t="s">
        <v>675</v>
      </c>
      <c r="H703">
        <v>13010</v>
      </c>
      <c r="I703" t="s">
        <v>61</v>
      </c>
      <c r="J703" t="s">
        <v>459</v>
      </c>
      <c r="K703" t="s">
        <v>63</v>
      </c>
      <c r="L703">
        <v>29</v>
      </c>
      <c r="N703" t="str">
        <f t="shared" si="58"/>
        <v>0</v>
      </c>
      <c r="O703">
        <v>29</v>
      </c>
      <c r="P703" t="s">
        <v>99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103</v>
      </c>
      <c r="AB703" t="str">
        <f t="shared" si="56"/>
        <v>0230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73</v>
      </c>
      <c r="AO703" t="s">
        <v>74</v>
      </c>
      <c r="AP703" t="b">
        <v>0</v>
      </c>
      <c r="AQ703" t="b">
        <v>0</v>
      </c>
      <c r="AR703" t="s">
        <v>75</v>
      </c>
      <c r="AS703" t="b">
        <v>0</v>
      </c>
      <c r="AT703" t="s">
        <v>76</v>
      </c>
      <c r="AU703" t="s">
        <v>61</v>
      </c>
      <c r="AX703" t="s">
        <v>671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271</v>
      </c>
      <c r="B704" t="s">
        <v>612</v>
      </c>
      <c r="C704">
        <v>1005370</v>
      </c>
      <c r="D704" t="s">
        <v>93</v>
      </c>
      <c r="E704" t="s">
        <v>93</v>
      </c>
      <c r="F704" t="s">
        <v>305</v>
      </c>
      <c r="G704" t="s">
        <v>698</v>
      </c>
      <c r="H704">
        <v>14008</v>
      </c>
      <c r="I704" t="s">
        <v>61</v>
      </c>
      <c r="J704" t="s">
        <v>306</v>
      </c>
      <c r="K704" t="s">
        <v>63</v>
      </c>
      <c r="L704">
        <v>45</v>
      </c>
      <c r="N704" t="str">
        <f t="shared" si="58"/>
        <v>0</v>
      </c>
      <c r="O704">
        <v>45</v>
      </c>
      <c r="P704" t="s">
        <v>99</v>
      </c>
      <c r="Q704" t="s">
        <v>84</v>
      </c>
      <c r="R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103</v>
      </c>
      <c r="AB704" t="str">
        <f t="shared" si="56"/>
        <v>0230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73</v>
      </c>
      <c r="AO704" t="s">
        <v>74</v>
      </c>
      <c r="AP704" t="b">
        <v>0</v>
      </c>
      <c r="AQ704" t="b">
        <v>0</v>
      </c>
      <c r="AR704" t="s">
        <v>75</v>
      </c>
      <c r="AS704" t="b">
        <v>0</v>
      </c>
      <c r="AT704" t="s">
        <v>76</v>
      </c>
      <c r="AU704" t="s">
        <v>61</v>
      </c>
      <c r="AX704" t="s">
        <v>671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122</v>
      </c>
      <c r="B705" t="s">
        <v>775</v>
      </c>
      <c r="C705" t="str">
        <f>"0500500"</f>
        <v>0500500</v>
      </c>
      <c r="D705" t="s">
        <v>93</v>
      </c>
      <c r="E705" t="s">
        <v>93</v>
      </c>
      <c r="F705" t="s">
        <v>640</v>
      </c>
      <c r="G705" t="s">
        <v>680</v>
      </c>
      <c r="H705">
        <v>15006</v>
      </c>
      <c r="I705" t="s">
        <v>61</v>
      </c>
      <c r="J705" t="s">
        <v>641</v>
      </c>
      <c r="K705" t="s">
        <v>63</v>
      </c>
      <c r="L705" t="str">
        <f>"0"</f>
        <v>0</v>
      </c>
      <c r="N705" t="str">
        <f t="shared" si="58"/>
        <v>0</v>
      </c>
      <c r="P705" t="s">
        <v>99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103</v>
      </c>
      <c r="AB705" t="str">
        <f t="shared" si="56"/>
        <v>0230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131</v>
      </c>
      <c r="AO705" t="s">
        <v>132</v>
      </c>
      <c r="AP705" t="b">
        <v>0</v>
      </c>
      <c r="AQ705" t="b">
        <v>0</v>
      </c>
      <c r="AR705" t="s">
        <v>75</v>
      </c>
      <c r="AS705" t="b">
        <v>0</v>
      </c>
      <c r="AT705" t="s">
        <v>76</v>
      </c>
      <c r="AU705" t="s">
        <v>61</v>
      </c>
      <c r="AX705" t="s">
        <v>671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122</v>
      </c>
      <c r="B706" t="s">
        <v>775</v>
      </c>
      <c r="C706" t="str">
        <f>"0500500"</f>
        <v>0500500</v>
      </c>
      <c r="D706" t="s">
        <v>151</v>
      </c>
      <c r="E706" t="s">
        <v>151</v>
      </c>
      <c r="F706" t="s">
        <v>640</v>
      </c>
      <c r="G706" t="s">
        <v>730</v>
      </c>
      <c r="H706">
        <v>15006</v>
      </c>
      <c r="I706" t="s">
        <v>61</v>
      </c>
      <c r="J706" t="s">
        <v>641</v>
      </c>
      <c r="K706" t="s">
        <v>63</v>
      </c>
      <c r="L706" t="str">
        <f>"0"</f>
        <v>0</v>
      </c>
      <c r="N706" t="str">
        <f t="shared" si="58"/>
        <v>0</v>
      </c>
      <c r="P706" t="s">
        <v>99</v>
      </c>
      <c r="Q706" t="s">
        <v>65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103</v>
      </c>
      <c r="AB706" t="str">
        <f t="shared" si="56"/>
        <v>0230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131</v>
      </c>
      <c r="AO706" t="s">
        <v>132</v>
      </c>
      <c r="AP706" t="b">
        <v>0</v>
      </c>
      <c r="AQ706" t="b">
        <v>0</v>
      </c>
      <c r="AR706" t="s">
        <v>75</v>
      </c>
      <c r="AS706" t="b">
        <v>0</v>
      </c>
      <c r="AT706" t="s">
        <v>76</v>
      </c>
      <c r="AU706" t="s">
        <v>61</v>
      </c>
      <c r="AX706" t="s">
        <v>671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56</v>
      </c>
      <c r="B707" t="s">
        <v>776</v>
      </c>
      <c r="C707">
        <v>2106310</v>
      </c>
      <c r="D707" t="s">
        <v>151</v>
      </c>
      <c r="E707" t="s">
        <v>151</v>
      </c>
      <c r="F707" t="s">
        <v>500</v>
      </c>
      <c r="G707" t="s">
        <v>666</v>
      </c>
      <c r="H707" t="s">
        <v>501</v>
      </c>
      <c r="I707" t="s">
        <v>61</v>
      </c>
      <c r="J707" t="s">
        <v>502</v>
      </c>
      <c r="K707" t="s">
        <v>63</v>
      </c>
      <c r="L707">
        <v>26</v>
      </c>
      <c r="N707" t="str">
        <f t="shared" si="58"/>
        <v>0</v>
      </c>
      <c r="O707">
        <v>26</v>
      </c>
      <c r="P707" t="s">
        <v>83</v>
      </c>
      <c r="Q707" t="s">
        <v>65</v>
      </c>
      <c r="R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103</v>
      </c>
      <c r="AB707" t="str">
        <f t="shared" ref="AB707:AB770" si="59">"0230"</f>
        <v>0230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73</v>
      </c>
      <c r="AO707" t="s">
        <v>74</v>
      </c>
      <c r="AP707" t="b">
        <v>0</v>
      </c>
      <c r="AQ707" t="b">
        <v>0</v>
      </c>
      <c r="AR707" t="s">
        <v>75</v>
      </c>
      <c r="AS707" t="b">
        <v>0</v>
      </c>
      <c r="AT707" t="s">
        <v>76</v>
      </c>
      <c r="AU707" t="s">
        <v>61</v>
      </c>
      <c r="AX707" t="s">
        <v>671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122</v>
      </c>
      <c r="B708" t="s">
        <v>763</v>
      </c>
      <c r="C708">
        <v>1000410</v>
      </c>
      <c r="D708" t="s">
        <v>88</v>
      </c>
      <c r="E708" t="s">
        <v>88</v>
      </c>
      <c r="F708" t="s">
        <v>668</v>
      </c>
      <c r="G708" t="s">
        <v>777</v>
      </c>
      <c r="H708">
        <v>99321</v>
      </c>
      <c r="I708" t="s">
        <v>61</v>
      </c>
      <c r="J708" t="s">
        <v>670</v>
      </c>
      <c r="K708" t="s">
        <v>63</v>
      </c>
      <c r="L708">
        <v>25</v>
      </c>
      <c r="N708" t="str">
        <f t="shared" si="58"/>
        <v>0</v>
      </c>
      <c r="O708">
        <v>25</v>
      </c>
      <c r="P708" t="s">
        <v>99</v>
      </c>
      <c r="Q708" t="s">
        <v>65</v>
      </c>
      <c r="R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 t="str">
        <f t="shared" si="59"/>
        <v>0230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73</v>
      </c>
      <c r="AO708" t="s">
        <v>74</v>
      </c>
      <c r="AP708" t="b">
        <v>0</v>
      </c>
      <c r="AQ708" t="b">
        <v>0</v>
      </c>
      <c r="AR708" t="s">
        <v>143</v>
      </c>
      <c r="AS708" t="b">
        <v>0</v>
      </c>
      <c r="AT708" t="s">
        <v>76</v>
      </c>
      <c r="AU708" t="s">
        <v>61</v>
      </c>
      <c r="AX708" t="s">
        <v>671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117</v>
      </c>
      <c r="B709" t="s">
        <v>642</v>
      </c>
      <c r="C709">
        <v>2102335</v>
      </c>
      <c r="D709" t="s">
        <v>88</v>
      </c>
      <c r="E709" t="s">
        <v>88</v>
      </c>
      <c r="F709" t="s">
        <v>119</v>
      </c>
      <c r="G709" t="s">
        <v>778</v>
      </c>
      <c r="H709">
        <v>10006</v>
      </c>
      <c r="I709" t="s">
        <v>61</v>
      </c>
      <c r="J709" t="s">
        <v>121</v>
      </c>
      <c r="K709" t="s">
        <v>63</v>
      </c>
      <c r="L709">
        <v>25</v>
      </c>
      <c r="N709" t="str">
        <f t="shared" si="58"/>
        <v>0</v>
      </c>
      <c r="O709">
        <v>25</v>
      </c>
      <c r="P709" t="s">
        <v>64</v>
      </c>
      <c r="Q709" t="s">
        <v>65</v>
      </c>
      <c r="R709" t="s">
        <v>65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103</v>
      </c>
      <c r="AB709" t="str">
        <f t="shared" si="59"/>
        <v>0230</v>
      </c>
      <c r="AC709" t="s">
        <v>86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73</v>
      </c>
      <c r="AO709" t="s">
        <v>74</v>
      </c>
      <c r="AP709" t="b">
        <v>0</v>
      </c>
      <c r="AQ709" t="b">
        <v>0</v>
      </c>
      <c r="AR709" t="s">
        <v>75</v>
      </c>
      <c r="AS709" t="b">
        <v>0</v>
      </c>
      <c r="AT709" t="s">
        <v>76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117</v>
      </c>
      <c r="B710" t="s">
        <v>118</v>
      </c>
      <c r="C710">
        <v>2102360</v>
      </c>
      <c r="D710" t="s">
        <v>115</v>
      </c>
      <c r="E710" t="s">
        <v>115</v>
      </c>
      <c r="F710" t="s">
        <v>119</v>
      </c>
      <c r="G710" t="s">
        <v>731</v>
      </c>
      <c r="H710">
        <v>10006</v>
      </c>
      <c r="I710" t="s">
        <v>61</v>
      </c>
      <c r="J710" t="s">
        <v>121</v>
      </c>
      <c r="K710" t="s">
        <v>63</v>
      </c>
      <c r="L710">
        <v>35</v>
      </c>
      <c r="N710" t="str">
        <f t="shared" si="58"/>
        <v>0</v>
      </c>
      <c r="O710">
        <v>35</v>
      </c>
      <c r="P710" t="s">
        <v>83</v>
      </c>
      <c r="Q710" t="s">
        <v>84</v>
      </c>
      <c r="R710" t="s">
        <v>84</v>
      </c>
      <c r="S710" t="s">
        <v>66</v>
      </c>
      <c r="T710" t="s">
        <v>67</v>
      </c>
      <c r="U710" t="s">
        <v>68</v>
      </c>
      <c r="V710" t="s">
        <v>68</v>
      </c>
      <c r="X710" t="b">
        <v>1</v>
      </c>
      <c r="Y710" t="b">
        <v>1</v>
      </c>
      <c r="Z710" t="b">
        <v>1</v>
      </c>
      <c r="AA710">
        <v>103</v>
      </c>
      <c r="AB710" t="str">
        <f t="shared" si="59"/>
        <v>0230</v>
      </c>
      <c r="AC710" t="s">
        <v>69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73</v>
      </c>
      <c r="AO710" t="s">
        <v>74</v>
      </c>
      <c r="AP710" t="b">
        <v>0</v>
      </c>
      <c r="AQ710" t="b">
        <v>0</v>
      </c>
      <c r="AR710" t="s">
        <v>75</v>
      </c>
      <c r="AS710" t="b">
        <v>0</v>
      </c>
      <c r="AT710" t="s">
        <v>76</v>
      </c>
      <c r="AU710" t="s">
        <v>61</v>
      </c>
      <c r="AX710" t="s">
        <v>671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117</v>
      </c>
      <c r="B711" t="s">
        <v>118</v>
      </c>
      <c r="C711">
        <v>2102360</v>
      </c>
      <c r="D711" t="s">
        <v>88</v>
      </c>
      <c r="E711" t="s">
        <v>88</v>
      </c>
      <c r="F711" t="s">
        <v>119</v>
      </c>
      <c r="G711" t="s">
        <v>723</v>
      </c>
      <c r="H711">
        <v>10006</v>
      </c>
      <c r="I711" t="s">
        <v>61</v>
      </c>
      <c r="J711" t="s">
        <v>121</v>
      </c>
      <c r="K711" t="s">
        <v>63</v>
      </c>
      <c r="L711">
        <v>35</v>
      </c>
      <c r="N711" t="str">
        <f t="shared" si="58"/>
        <v>0</v>
      </c>
      <c r="O711">
        <v>35</v>
      </c>
      <c r="P711" t="s">
        <v>83</v>
      </c>
      <c r="Q711" t="s">
        <v>84</v>
      </c>
      <c r="R711" t="s">
        <v>84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 t="str">
        <f t="shared" si="59"/>
        <v>0230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73</v>
      </c>
      <c r="AO711" t="s">
        <v>74</v>
      </c>
      <c r="AP711" t="b">
        <v>0</v>
      </c>
      <c r="AQ711" t="b">
        <v>0</v>
      </c>
      <c r="AR711" t="s">
        <v>75</v>
      </c>
      <c r="AS711" t="b">
        <v>0</v>
      </c>
      <c r="AT711" t="s">
        <v>76</v>
      </c>
      <c r="AU711" t="s">
        <v>61</v>
      </c>
      <c r="AX711" t="s">
        <v>671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122</v>
      </c>
      <c r="B712" t="s">
        <v>244</v>
      </c>
      <c r="C712">
        <v>2400310</v>
      </c>
      <c r="D712" t="s">
        <v>779</v>
      </c>
      <c r="E712" t="s">
        <v>779</v>
      </c>
      <c r="F712" t="s">
        <v>177</v>
      </c>
      <c r="G712" t="s">
        <v>780</v>
      </c>
      <c r="H712" t="s">
        <v>179</v>
      </c>
      <c r="I712" t="s">
        <v>61</v>
      </c>
      <c r="K712" t="s">
        <v>180</v>
      </c>
      <c r="L712">
        <v>25</v>
      </c>
      <c r="N712" t="str">
        <f t="shared" si="58"/>
        <v>0</v>
      </c>
      <c r="O712">
        <v>25</v>
      </c>
      <c r="P712" t="s">
        <v>64</v>
      </c>
      <c r="Q712" t="s">
        <v>65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 t="str">
        <f t="shared" si="59"/>
        <v>0230</v>
      </c>
      <c r="AC712" t="s">
        <v>69</v>
      </c>
      <c r="AD712" t="b">
        <v>0</v>
      </c>
      <c r="AE712" t="b">
        <v>0</v>
      </c>
      <c r="AF712" t="s">
        <v>181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131</v>
      </c>
      <c r="AO712" t="s">
        <v>132</v>
      </c>
      <c r="AP712" t="b">
        <v>0</v>
      </c>
      <c r="AQ712" t="b">
        <v>0</v>
      </c>
      <c r="AR712" t="s">
        <v>75</v>
      </c>
      <c r="AS712" t="b">
        <v>0</v>
      </c>
      <c r="AT712" t="s">
        <v>76</v>
      </c>
      <c r="AU712" t="s">
        <v>61</v>
      </c>
      <c r="AX712" t="s">
        <v>671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122</v>
      </c>
      <c r="B713" t="s">
        <v>781</v>
      </c>
      <c r="C713" t="str">
        <f>"0500500"</f>
        <v>0500500</v>
      </c>
      <c r="D713" t="s">
        <v>115</v>
      </c>
      <c r="E713" t="s">
        <v>115</v>
      </c>
      <c r="F713" t="s">
        <v>782</v>
      </c>
      <c r="G713" t="s">
        <v>766</v>
      </c>
      <c r="H713" t="str">
        <f>"08004"</f>
        <v>08004</v>
      </c>
      <c r="I713" t="s">
        <v>61</v>
      </c>
      <c r="J713" t="s">
        <v>783</v>
      </c>
      <c r="K713" t="s">
        <v>63</v>
      </c>
      <c r="L713">
        <v>35</v>
      </c>
      <c r="N713" t="str">
        <f t="shared" si="58"/>
        <v>0</v>
      </c>
      <c r="O713">
        <v>35</v>
      </c>
      <c r="P713" t="s">
        <v>99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103</v>
      </c>
      <c r="AB713" t="str">
        <f t="shared" si="59"/>
        <v>0230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131</v>
      </c>
      <c r="AO713" t="s">
        <v>132</v>
      </c>
      <c r="AP713" t="b">
        <v>0</v>
      </c>
      <c r="AQ713" t="b">
        <v>0</v>
      </c>
      <c r="AR713" t="s">
        <v>75</v>
      </c>
      <c r="AS713" t="b">
        <v>0</v>
      </c>
      <c r="AT713" t="s">
        <v>76</v>
      </c>
      <c r="AU713" t="s">
        <v>61</v>
      </c>
      <c r="AX713" t="s">
        <v>671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122</v>
      </c>
      <c r="B714" t="s">
        <v>775</v>
      </c>
      <c r="C714" t="str">
        <f>"0500500"</f>
        <v>0500500</v>
      </c>
      <c r="D714" t="s">
        <v>79</v>
      </c>
      <c r="E714" t="s">
        <v>79</v>
      </c>
      <c r="F714" t="s">
        <v>203</v>
      </c>
      <c r="G714" t="s">
        <v>675</v>
      </c>
      <c r="H714">
        <v>10004</v>
      </c>
      <c r="I714" t="s">
        <v>61</v>
      </c>
      <c r="J714" t="s">
        <v>204</v>
      </c>
      <c r="K714" t="s">
        <v>63</v>
      </c>
      <c r="L714" t="str">
        <f>"0"</f>
        <v>0</v>
      </c>
      <c r="N714" t="str">
        <f t="shared" ref="N714:N748" si="60">"0"</f>
        <v>0</v>
      </c>
      <c r="P714" t="s">
        <v>99</v>
      </c>
      <c r="Q714" t="s">
        <v>65</v>
      </c>
      <c r="R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 t="str">
        <f t="shared" si="59"/>
        <v>0230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131</v>
      </c>
      <c r="AO714" t="s">
        <v>132</v>
      </c>
      <c r="AP714" t="b">
        <v>0</v>
      </c>
      <c r="AQ714" t="b">
        <v>0</v>
      </c>
      <c r="AR714" t="s">
        <v>75</v>
      </c>
      <c r="AS714" t="b">
        <v>0</v>
      </c>
      <c r="AT714" t="s">
        <v>76</v>
      </c>
      <c r="AU714" t="s">
        <v>61</v>
      </c>
      <c r="AX714" t="s">
        <v>671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122</v>
      </c>
      <c r="B715" t="s">
        <v>711</v>
      </c>
      <c r="C715">
        <v>1008350</v>
      </c>
      <c r="D715" t="s">
        <v>126</v>
      </c>
      <c r="E715" t="s">
        <v>126</v>
      </c>
      <c r="F715" t="s">
        <v>287</v>
      </c>
      <c r="G715" t="s">
        <v>747</v>
      </c>
      <c r="H715">
        <v>11005</v>
      </c>
      <c r="I715" t="s">
        <v>61</v>
      </c>
      <c r="J715" t="s">
        <v>288</v>
      </c>
      <c r="K715" t="s">
        <v>63</v>
      </c>
      <c r="L715">
        <v>29</v>
      </c>
      <c r="N715" t="str">
        <f t="shared" si="60"/>
        <v>0</v>
      </c>
      <c r="O715">
        <v>29</v>
      </c>
      <c r="P715" t="s">
        <v>99</v>
      </c>
      <c r="Q715" t="s">
        <v>65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 t="str">
        <f t="shared" si="59"/>
        <v>0230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73</v>
      </c>
      <c r="AO715" t="s">
        <v>74</v>
      </c>
      <c r="AP715" t="b">
        <v>0</v>
      </c>
      <c r="AQ715" t="b">
        <v>0</v>
      </c>
      <c r="AR715" t="s">
        <v>75</v>
      </c>
      <c r="AS715" t="b">
        <v>0</v>
      </c>
      <c r="AT715" t="s">
        <v>76</v>
      </c>
      <c r="AU715" t="s">
        <v>61</v>
      </c>
      <c r="AX715" t="s">
        <v>671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122</v>
      </c>
      <c r="B716" t="s">
        <v>712</v>
      </c>
      <c r="C716">
        <v>1008350</v>
      </c>
      <c r="D716" t="s">
        <v>88</v>
      </c>
      <c r="E716" t="s">
        <v>88</v>
      </c>
      <c r="F716" t="s">
        <v>521</v>
      </c>
      <c r="G716" t="s">
        <v>784</v>
      </c>
      <c r="H716">
        <v>14009</v>
      </c>
      <c r="I716" t="s">
        <v>61</v>
      </c>
      <c r="J716" t="s">
        <v>522</v>
      </c>
      <c r="K716" t="s">
        <v>63</v>
      </c>
      <c r="L716">
        <v>25</v>
      </c>
      <c r="N716" t="str">
        <f t="shared" si="60"/>
        <v>0</v>
      </c>
      <c r="O716">
        <v>25</v>
      </c>
      <c r="P716" t="s">
        <v>99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103</v>
      </c>
      <c r="AB716" t="str">
        <f t="shared" si="59"/>
        <v>0230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73</v>
      </c>
      <c r="AO716" t="s">
        <v>74</v>
      </c>
      <c r="AP716" t="b">
        <v>0</v>
      </c>
      <c r="AQ716" t="b">
        <v>0</v>
      </c>
      <c r="AR716" t="s">
        <v>75</v>
      </c>
      <c r="AS716" t="b">
        <v>0</v>
      </c>
      <c r="AT716" t="s">
        <v>76</v>
      </c>
      <c r="AU716" t="s">
        <v>61</v>
      </c>
      <c r="AX716" t="s">
        <v>671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480</v>
      </c>
      <c r="B717" t="s">
        <v>664</v>
      </c>
      <c r="C717">
        <v>8600910</v>
      </c>
      <c r="D717" t="s">
        <v>93</v>
      </c>
      <c r="E717" t="s">
        <v>93</v>
      </c>
      <c r="F717" t="s">
        <v>476</v>
      </c>
      <c r="G717" t="s">
        <v>680</v>
      </c>
      <c r="H717">
        <v>14401</v>
      </c>
      <c r="I717" t="s">
        <v>61</v>
      </c>
      <c r="J717" t="s">
        <v>477</v>
      </c>
      <c r="K717" t="s">
        <v>63</v>
      </c>
      <c r="L717">
        <v>30</v>
      </c>
      <c r="N717" t="str">
        <f t="shared" si="60"/>
        <v>0</v>
      </c>
      <c r="O717">
        <v>30</v>
      </c>
      <c r="P717" t="s">
        <v>99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300</v>
      </c>
      <c r="AB717" t="str">
        <f t="shared" si="59"/>
        <v>0230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73</v>
      </c>
      <c r="AO717" t="s">
        <v>132</v>
      </c>
      <c r="AP717" t="b">
        <v>0</v>
      </c>
      <c r="AQ717" t="b">
        <v>0</v>
      </c>
      <c r="AR717" t="s">
        <v>75</v>
      </c>
      <c r="AS717" t="b">
        <v>0</v>
      </c>
      <c r="AT717" t="s">
        <v>76</v>
      </c>
      <c r="AU717" t="s">
        <v>61</v>
      </c>
      <c r="AX717" t="s">
        <v>671</v>
      </c>
      <c r="AY717" t="s">
        <v>61</v>
      </c>
      <c r="BA717" t="b">
        <v>0</v>
      </c>
      <c r="BB717" t="s">
        <v>61</v>
      </c>
      <c r="BC717">
        <v>8600900</v>
      </c>
      <c r="BD717" t="s">
        <v>61</v>
      </c>
    </row>
    <row r="718" spans="1:56" x14ac:dyDescent="0.25">
      <c r="A718" t="s">
        <v>122</v>
      </c>
      <c r="B718" t="s">
        <v>785</v>
      </c>
      <c r="C718" t="str">
        <f>"0500500"</f>
        <v>0500500</v>
      </c>
      <c r="D718" t="s">
        <v>115</v>
      </c>
      <c r="E718" t="s">
        <v>115</v>
      </c>
      <c r="F718" t="s">
        <v>786</v>
      </c>
      <c r="G718" t="s">
        <v>713</v>
      </c>
      <c r="H718">
        <v>15009</v>
      </c>
      <c r="I718" t="s">
        <v>61</v>
      </c>
      <c r="J718" t="s">
        <v>787</v>
      </c>
      <c r="K718" t="s">
        <v>63</v>
      </c>
      <c r="L718" t="str">
        <f>"0"</f>
        <v>0</v>
      </c>
      <c r="N718" t="str">
        <f t="shared" si="60"/>
        <v>0</v>
      </c>
      <c r="P718" t="s">
        <v>99</v>
      </c>
      <c r="Q718" t="s">
        <v>65</v>
      </c>
      <c r="R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103</v>
      </c>
      <c r="AB718" t="str">
        <f t="shared" si="59"/>
        <v>0230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131</v>
      </c>
      <c r="AO718" t="s">
        <v>132</v>
      </c>
      <c r="AP718" t="b">
        <v>0</v>
      </c>
      <c r="AQ718" t="b">
        <v>0</v>
      </c>
      <c r="AR718" t="s">
        <v>75</v>
      </c>
      <c r="AS718" t="b">
        <v>0</v>
      </c>
      <c r="AT718" t="s">
        <v>76</v>
      </c>
      <c r="AU718" t="s">
        <v>61</v>
      </c>
      <c r="AX718" t="s">
        <v>671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122</v>
      </c>
      <c r="B719" t="s">
        <v>788</v>
      </c>
      <c r="C719" t="str">
        <f>"0500500"</f>
        <v>0500500</v>
      </c>
      <c r="D719" t="s">
        <v>88</v>
      </c>
      <c r="E719" t="s">
        <v>88</v>
      </c>
      <c r="F719" t="s">
        <v>786</v>
      </c>
      <c r="G719" t="s">
        <v>667</v>
      </c>
      <c r="H719">
        <v>15009</v>
      </c>
      <c r="I719" t="s">
        <v>61</v>
      </c>
      <c r="J719" t="s">
        <v>787</v>
      </c>
      <c r="K719" t="s">
        <v>63</v>
      </c>
      <c r="L719" t="str">
        <f>"0"</f>
        <v>0</v>
      </c>
      <c r="N719" t="str">
        <f t="shared" si="60"/>
        <v>0</v>
      </c>
      <c r="P719" t="s">
        <v>99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 t="str">
        <f t="shared" si="59"/>
        <v>0230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131</v>
      </c>
      <c r="AO719" t="s">
        <v>132</v>
      </c>
      <c r="AP719" t="b">
        <v>0</v>
      </c>
      <c r="AQ719" t="b">
        <v>0</v>
      </c>
      <c r="AR719" t="s">
        <v>75</v>
      </c>
      <c r="AS719" t="b">
        <v>0</v>
      </c>
      <c r="AT719" t="s">
        <v>76</v>
      </c>
      <c r="AU719" t="s">
        <v>61</v>
      </c>
      <c r="AX719" t="s">
        <v>671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122</v>
      </c>
      <c r="B720" t="s">
        <v>788</v>
      </c>
      <c r="C720" t="str">
        <f>"0500500"</f>
        <v>0500500</v>
      </c>
      <c r="D720" t="s">
        <v>93</v>
      </c>
      <c r="E720" t="s">
        <v>93</v>
      </c>
      <c r="F720" t="s">
        <v>677</v>
      </c>
      <c r="G720" t="s">
        <v>719</v>
      </c>
      <c r="H720">
        <v>17716</v>
      </c>
      <c r="I720" t="s">
        <v>61</v>
      </c>
      <c r="J720" t="s">
        <v>789</v>
      </c>
      <c r="K720" t="s">
        <v>63</v>
      </c>
      <c r="L720" t="str">
        <f>"0"</f>
        <v>0</v>
      </c>
      <c r="N720" t="str">
        <f t="shared" si="60"/>
        <v>0</v>
      </c>
      <c r="P720" t="s">
        <v>99</v>
      </c>
      <c r="Q720" t="s">
        <v>65</v>
      </c>
      <c r="R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 t="str">
        <f t="shared" si="59"/>
        <v>0230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131</v>
      </c>
      <c r="AO720" t="s">
        <v>132</v>
      </c>
      <c r="AP720" t="b">
        <v>0</v>
      </c>
      <c r="AQ720" t="b">
        <v>0</v>
      </c>
      <c r="AR720" t="s">
        <v>75</v>
      </c>
      <c r="AS720" t="b">
        <v>0</v>
      </c>
      <c r="AT720" t="s">
        <v>76</v>
      </c>
      <c r="AU720" t="s">
        <v>61</v>
      </c>
      <c r="AX720" t="s">
        <v>671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364</v>
      </c>
      <c r="B721" t="s">
        <v>790</v>
      </c>
      <c r="C721">
        <v>1298310</v>
      </c>
      <c r="D721" t="s">
        <v>126</v>
      </c>
      <c r="E721" t="s">
        <v>126</v>
      </c>
      <c r="F721" t="s">
        <v>395</v>
      </c>
      <c r="G721" t="s">
        <v>791</v>
      </c>
      <c r="H721" t="str">
        <f>"09002"</f>
        <v>09002</v>
      </c>
      <c r="I721" t="s">
        <v>61</v>
      </c>
      <c r="J721" t="s">
        <v>396</v>
      </c>
      <c r="K721" t="s">
        <v>63</v>
      </c>
      <c r="L721">
        <v>29</v>
      </c>
      <c r="N721" t="str">
        <f t="shared" si="60"/>
        <v>0</v>
      </c>
      <c r="O721">
        <v>29</v>
      </c>
      <c r="P721" t="s">
        <v>99</v>
      </c>
      <c r="Q721" t="s">
        <v>65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103</v>
      </c>
      <c r="AB721" t="str">
        <f t="shared" si="59"/>
        <v>0230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73</v>
      </c>
      <c r="AO721" t="s">
        <v>74</v>
      </c>
      <c r="AP721" t="b">
        <v>0</v>
      </c>
      <c r="AQ721" t="b">
        <v>0</v>
      </c>
      <c r="AR721" t="s">
        <v>75</v>
      </c>
      <c r="AS721" t="b">
        <v>0</v>
      </c>
      <c r="AT721" t="s">
        <v>76</v>
      </c>
      <c r="AU721" t="s">
        <v>61</v>
      </c>
      <c r="AX721" t="s">
        <v>671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364</v>
      </c>
      <c r="B722" t="s">
        <v>790</v>
      </c>
      <c r="C722">
        <v>1298310</v>
      </c>
      <c r="D722" t="s">
        <v>101</v>
      </c>
      <c r="E722" t="s">
        <v>101</v>
      </c>
      <c r="F722" t="s">
        <v>395</v>
      </c>
      <c r="G722" t="s">
        <v>705</v>
      </c>
      <c r="H722" t="str">
        <f>"09002"</f>
        <v>09002</v>
      </c>
      <c r="I722" t="s">
        <v>61</v>
      </c>
      <c r="J722" t="s">
        <v>396</v>
      </c>
      <c r="K722" t="s">
        <v>63</v>
      </c>
      <c r="L722">
        <v>29</v>
      </c>
      <c r="N722" t="str">
        <f t="shared" si="60"/>
        <v>0</v>
      </c>
      <c r="O722">
        <v>29</v>
      </c>
      <c r="P722" t="s">
        <v>99</v>
      </c>
      <c r="Q722" t="s">
        <v>65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103</v>
      </c>
      <c r="AB722" t="str">
        <f t="shared" si="59"/>
        <v>0230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73</v>
      </c>
      <c r="AO722" t="s">
        <v>74</v>
      </c>
      <c r="AP722" t="b">
        <v>0</v>
      </c>
      <c r="AQ722" t="b">
        <v>0</v>
      </c>
      <c r="AR722" t="s">
        <v>75</v>
      </c>
      <c r="AS722" t="b">
        <v>0</v>
      </c>
      <c r="AT722" t="s">
        <v>76</v>
      </c>
      <c r="AU722" t="s">
        <v>61</v>
      </c>
      <c r="AX722" t="s">
        <v>671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271</v>
      </c>
      <c r="B723" t="s">
        <v>792</v>
      </c>
      <c r="C723">
        <v>1001405</v>
      </c>
      <c r="D723" t="s">
        <v>93</v>
      </c>
      <c r="E723" t="s">
        <v>93</v>
      </c>
      <c r="F723" t="s">
        <v>521</v>
      </c>
      <c r="G723" t="s">
        <v>793</v>
      </c>
      <c r="H723">
        <v>14009</v>
      </c>
      <c r="I723" t="s">
        <v>61</v>
      </c>
      <c r="J723" t="s">
        <v>522</v>
      </c>
      <c r="K723" t="s">
        <v>63</v>
      </c>
      <c r="L723">
        <v>25</v>
      </c>
      <c r="M723" t="str">
        <f>"0"</f>
        <v>0</v>
      </c>
      <c r="N723" t="str">
        <f t="shared" si="60"/>
        <v>0</v>
      </c>
      <c r="O723">
        <v>25</v>
      </c>
      <c r="P723" t="s">
        <v>99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103</v>
      </c>
      <c r="AB723" t="str">
        <f t="shared" si="59"/>
        <v>0230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73</v>
      </c>
      <c r="AO723" t="s">
        <v>74</v>
      </c>
      <c r="AP723" t="b">
        <v>0</v>
      </c>
      <c r="AQ723" t="b">
        <v>0</v>
      </c>
      <c r="AR723" t="s">
        <v>75</v>
      </c>
      <c r="AS723" t="b">
        <v>0</v>
      </c>
      <c r="AT723" t="s">
        <v>76</v>
      </c>
      <c r="AU723" t="s">
        <v>61</v>
      </c>
      <c r="AX723" t="s">
        <v>671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122</v>
      </c>
      <c r="B724" t="s">
        <v>794</v>
      </c>
      <c r="C724" t="str">
        <f>"0500520"</f>
        <v>0500520</v>
      </c>
      <c r="D724" t="s">
        <v>88</v>
      </c>
      <c r="E724" t="s">
        <v>88</v>
      </c>
      <c r="G724" t="s">
        <v>795</v>
      </c>
      <c r="H724" t="str">
        <f>"02233"</f>
        <v>02233</v>
      </c>
      <c r="I724" t="s">
        <v>61</v>
      </c>
      <c r="J724" t="s">
        <v>519</v>
      </c>
      <c r="K724" t="s">
        <v>63</v>
      </c>
      <c r="L724">
        <v>25</v>
      </c>
      <c r="N724" t="str">
        <f t="shared" si="60"/>
        <v>0</v>
      </c>
      <c r="O724">
        <v>25</v>
      </c>
      <c r="P724" t="s">
        <v>99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103</v>
      </c>
      <c r="AB724" t="str">
        <f t="shared" si="59"/>
        <v>0230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131</v>
      </c>
      <c r="AO724" t="s">
        <v>132</v>
      </c>
      <c r="AP724" t="b">
        <v>0</v>
      </c>
      <c r="AQ724" t="b">
        <v>0</v>
      </c>
      <c r="AR724" t="s">
        <v>75</v>
      </c>
      <c r="AS724" t="b">
        <v>0</v>
      </c>
      <c r="AT724" t="s">
        <v>76</v>
      </c>
      <c r="AU724" t="s">
        <v>61</v>
      </c>
      <c r="AX724" t="s">
        <v>671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122</v>
      </c>
      <c r="B725" t="s">
        <v>190</v>
      </c>
      <c r="C725">
        <v>1002380</v>
      </c>
      <c r="D725" t="s">
        <v>126</v>
      </c>
      <c r="E725" t="s">
        <v>126</v>
      </c>
      <c r="F725" t="s">
        <v>191</v>
      </c>
      <c r="G725" t="s">
        <v>687</v>
      </c>
      <c r="H725" t="str">
        <f>"02238"</f>
        <v>02238</v>
      </c>
      <c r="I725" t="s">
        <v>61</v>
      </c>
      <c r="J725" t="s">
        <v>192</v>
      </c>
      <c r="K725" t="s">
        <v>63</v>
      </c>
      <c r="L725">
        <v>25</v>
      </c>
      <c r="N725" t="str">
        <f t="shared" si="60"/>
        <v>0</v>
      </c>
      <c r="O725">
        <v>25</v>
      </c>
      <c r="P725" t="s">
        <v>99</v>
      </c>
      <c r="Q725" t="s">
        <v>65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130</v>
      </c>
      <c r="AB725" t="str">
        <f t="shared" si="59"/>
        <v>0230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73</v>
      </c>
      <c r="AO725" t="s">
        <v>74</v>
      </c>
      <c r="AP725" t="b">
        <v>0</v>
      </c>
      <c r="AQ725" t="b">
        <v>0</v>
      </c>
      <c r="AR725" t="s">
        <v>143</v>
      </c>
      <c r="AS725" t="b">
        <v>0</v>
      </c>
      <c r="AT725" t="s">
        <v>76</v>
      </c>
      <c r="AU725" t="s">
        <v>61</v>
      </c>
      <c r="AX725" t="s">
        <v>671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122</v>
      </c>
      <c r="B726" t="s">
        <v>182</v>
      </c>
      <c r="C726">
        <v>1700370</v>
      </c>
      <c r="D726" t="s">
        <v>183</v>
      </c>
      <c r="E726" t="s">
        <v>183</v>
      </c>
      <c r="F726" t="s">
        <v>186</v>
      </c>
      <c r="G726" t="s">
        <v>796</v>
      </c>
      <c r="H726" t="s">
        <v>188</v>
      </c>
      <c r="I726" t="s">
        <v>61</v>
      </c>
      <c r="K726" t="s">
        <v>189</v>
      </c>
      <c r="L726">
        <v>25</v>
      </c>
      <c r="N726" t="str">
        <f t="shared" si="60"/>
        <v>0</v>
      </c>
      <c r="O726">
        <v>25</v>
      </c>
      <c r="P726" t="s">
        <v>64</v>
      </c>
      <c r="Q726" t="s">
        <v>65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103</v>
      </c>
      <c r="AB726" t="str">
        <f t="shared" si="59"/>
        <v>0230</v>
      </c>
      <c r="AC726" t="s">
        <v>69</v>
      </c>
      <c r="AD726" t="b">
        <v>0</v>
      </c>
      <c r="AE726" t="b">
        <v>0</v>
      </c>
      <c r="AF726" t="s">
        <v>181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131</v>
      </c>
      <c r="AO726" t="s">
        <v>132</v>
      </c>
      <c r="AP726" t="b">
        <v>0</v>
      </c>
      <c r="AQ726" t="b">
        <v>0</v>
      </c>
      <c r="AR726" t="s">
        <v>75</v>
      </c>
      <c r="AS726" t="b">
        <v>0</v>
      </c>
      <c r="AT726" t="s">
        <v>76</v>
      </c>
      <c r="AU726" t="s">
        <v>61</v>
      </c>
      <c r="AX726" t="s">
        <v>671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122</v>
      </c>
      <c r="B727" t="s">
        <v>785</v>
      </c>
      <c r="C727" t="str">
        <f>"0500500"</f>
        <v>0500500</v>
      </c>
      <c r="D727" t="s">
        <v>126</v>
      </c>
      <c r="E727" t="s">
        <v>126</v>
      </c>
      <c r="F727" t="s">
        <v>203</v>
      </c>
      <c r="G727" t="s">
        <v>720</v>
      </c>
      <c r="H727">
        <v>10004</v>
      </c>
      <c r="I727" t="s">
        <v>61</v>
      </c>
      <c r="J727" t="s">
        <v>204</v>
      </c>
      <c r="K727" t="s">
        <v>63</v>
      </c>
      <c r="L727" t="str">
        <f>"0"</f>
        <v>0</v>
      </c>
      <c r="N727" t="str">
        <f t="shared" si="60"/>
        <v>0</v>
      </c>
      <c r="P727" t="s">
        <v>99</v>
      </c>
      <c r="Q727" t="s">
        <v>65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103</v>
      </c>
      <c r="AB727" t="str">
        <f t="shared" si="59"/>
        <v>0230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131</v>
      </c>
      <c r="AO727" t="s">
        <v>132</v>
      </c>
      <c r="AP727" t="b">
        <v>0</v>
      </c>
      <c r="AQ727" t="b">
        <v>0</v>
      </c>
      <c r="AR727" t="s">
        <v>75</v>
      </c>
      <c r="AS727" t="b">
        <v>0</v>
      </c>
      <c r="AT727" t="s">
        <v>76</v>
      </c>
      <c r="AU727" t="s">
        <v>61</v>
      </c>
      <c r="AX727" t="s">
        <v>671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423</v>
      </c>
      <c r="B728" t="s">
        <v>541</v>
      </c>
      <c r="C728">
        <v>1502500</v>
      </c>
      <c r="D728" t="s">
        <v>151</v>
      </c>
      <c r="E728" t="s">
        <v>151</v>
      </c>
      <c r="F728" t="s">
        <v>677</v>
      </c>
      <c r="G728" t="s">
        <v>730</v>
      </c>
      <c r="H728">
        <v>17716</v>
      </c>
      <c r="I728" t="s">
        <v>61</v>
      </c>
      <c r="J728" t="s">
        <v>789</v>
      </c>
      <c r="K728" t="s">
        <v>63</v>
      </c>
      <c r="L728">
        <v>20</v>
      </c>
      <c r="N728" t="str">
        <f t="shared" si="60"/>
        <v>0</v>
      </c>
      <c r="O728">
        <v>20</v>
      </c>
      <c r="P728" t="s">
        <v>64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103</v>
      </c>
      <c r="AB728" t="str">
        <f t="shared" si="59"/>
        <v>0230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73</v>
      </c>
      <c r="AO728" t="s">
        <v>132</v>
      </c>
      <c r="AP728" t="b">
        <v>0</v>
      </c>
      <c r="AQ728" t="b">
        <v>0</v>
      </c>
      <c r="AR728" t="s">
        <v>75</v>
      </c>
      <c r="AS728" t="b">
        <v>0</v>
      </c>
      <c r="AT728" t="s">
        <v>76</v>
      </c>
      <c r="AU728" t="s">
        <v>61</v>
      </c>
      <c r="AX728" t="s">
        <v>671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423</v>
      </c>
      <c r="B729" t="s">
        <v>541</v>
      </c>
      <c r="C729">
        <v>1502500</v>
      </c>
      <c r="D729" t="s">
        <v>151</v>
      </c>
      <c r="E729" t="s">
        <v>151</v>
      </c>
      <c r="G729" t="s">
        <v>702</v>
      </c>
      <c r="H729">
        <v>17716</v>
      </c>
      <c r="I729" t="s">
        <v>61</v>
      </c>
      <c r="J729" t="s">
        <v>789</v>
      </c>
      <c r="K729" t="s">
        <v>63</v>
      </c>
      <c r="L729">
        <v>20</v>
      </c>
      <c r="N729" t="str">
        <f t="shared" si="60"/>
        <v>0</v>
      </c>
      <c r="O729">
        <v>20</v>
      </c>
      <c r="P729" t="s">
        <v>83</v>
      </c>
      <c r="Q729" t="s">
        <v>65</v>
      </c>
      <c r="R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103</v>
      </c>
      <c r="AB729" t="str">
        <f t="shared" si="59"/>
        <v>0230</v>
      </c>
      <c r="AC729" t="s">
        <v>69</v>
      </c>
      <c r="AD729" t="b">
        <v>0</v>
      </c>
      <c r="AE729" t="b">
        <v>0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73</v>
      </c>
      <c r="AO729" t="s">
        <v>132</v>
      </c>
      <c r="AP729" t="b">
        <v>0</v>
      </c>
      <c r="AQ729" t="b">
        <v>0</v>
      </c>
      <c r="AR729" t="s">
        <v>75</v>
      </c>
      <c r="AS729" t="b">
        <v>0</v>
      </c>
      <c r="AT729" t="s">
        <v>76</v>
      </c>
      <c r="AU729" t="s">
        <v>61</v>
      </c>
      <c r="AX729" t="s">
        <v>671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122</v>
      </c>
      <c r="B730" t="s">
        <v>711</v>
      </c>
      <c r="C730">
        <v>1008350</v>
      </c>
      <c r="D730" t="s">
        <v>88</v>
      </c>
      <c r="E730" t="s">
        <v>88</v>
      </c>
      <c r="F730" t="s">
        <v>772</v>
      </c>
      <c r="G730" t="s">
        <v>684</v>
      </c>
      <c r="H730">
        <v>17715</v>
      </c>
      <c r="I730" t="s">
        <v>61</v>
      </c>
      <c r="J730" t="s">
        <v>773</v>
      </c>
      <c r="K730" t="s">
        <v>63</v>
      </c>
      <c r="L730" t="str">
        <f>"0"</f>
        <v>0</v>
      </c>
      <c r="N730" t="str">
        <f t="shared" si="60"/>
        <v>0</v>
      </c>
      <c r="P730" t="s">
        <v>64</v>
      </c>
      <c r="Q730" t="s">
        <v>65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0</v>
      </c>
      <c r="Y730" t="b">
        <v>0</v>
      </c>
      <c r="Z730" t="b">
        <v>0</v>
      </c>
      <c r="AA730">
        <v>103</v>
      </c>
      <c r="AB730" t="str">
        <f t="shared" si="59"/>
        <v>0230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1</v>
      </c>
      <c r="AJ730" t="s">
        <v>61</v>
      </c>
      <c r="AK730" t="s">
        <v>61</v>
      </c>
      <c r="AL730" t="s">
        <v>61</v>
      </c>
      <c r="AM730" t="s">
        <v>61</v>
      </c>
      <c r="AN730" t="s">
        <v>73</v>
      </c>
      <c r="AO730" t="s">
        <v>74</v>
      </c>
      <c r="AP730" t="b">
        <v>0</v>
      </c>
      <c r="AQ730" t="b">
        <v>0</v>
      </c>
      <c r="AR730" t="s">
        <v>75</v>
      </c>
      <c r="AS730" t="b">
        <v>0</v>
      </c>
      <c r="AT730" t="s">
        <v>76</v>
      </c>
      <c r="AU730" t="s">
        <v>61</v>
      </c>
      <c r="AX730" t="s">
        <v>671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122</v>
      </c>
      <c r="B731" t="s">
        <v>711</v>
      </c>
      <c r="C731">
        <v>1008350</v>
      </c>
      <c r="D731" t="s">
        <v>79</v>
      </c>
      <c r="E731" t="s">
        <v>79</v>
      </c>
      <c r="F731" t="s">
        <v>772</v>
      </c>
      <c r="G731" t="s">
        <v>797</v>
      </c>
      <c r="H731">
        <v>17715</v>
      </c>
      <c r="I731" t="s">
        <v>61</v>
      </c>
      <c r="J731" t="s">
        <v>773</v>
      </c>
      <c r="K731" t="s">
        <v>63</v>
      </c>
      <c r="L731">
        <v>15</v>
      </c>
      <c r="N731" t="str">
        <f t="shared" si="60"/>
        <v>0</v>
      </c>
      <c r="O731">
        <v>15</v>
      </c>
      <c r="P731" t="s">
        <v>99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 t="str">
        <f t="shared" si="59"/>
        <v>0230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73</v>
      </c>
      <c r="AO731" t="s">
        <v>74</v>
      </c>
      <c r="AP731" t="b">
        <v>0</v>
      </c>
      <c r="AQ731" t="b">
        <v>0</v>
      </c>
      <c r="AR731" t="s">
        <v>75</v>
      </c>
      <c r="AS731" t="b">
        <v>0</v>
      </c>
      <c r="AT731" t="s">
        <v>76</v>
      </c>
      <c r="AU731" t="s">
        <v>61</v>
      </c>
      <c r="AX731" t="s">
        <v>671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480</v>
      </c>
      <c r="B732" t="s">
        <v>481</v>
      </c>
      <c r="C732">
        <v>8216120</v>
      </c>
      <c r="D732" t="s">
        <v>79</v>
      </c>
      <c r="E732" t="s">
        <v>79</v>
      </c>
      <c r="F732" t="s">
        <v>482</v>
      </c>
      <c r="G732" t="s">
        <v>753</v>
      </c>
      <c r="H732" t="str">
        <f>"05004"</f>
        <v>05004</v>
      </c>
      <c r="I732" t="s">
        <v>61</v>
      </c>
      <c r="J732" t="s">
        <v>483</v>
      </c>
      <c r="K732" t="s">
        <v>63</v>
      </c>
      <c r="L732">
        <v>25</v>
      </c>
      <c r="N732" t="str">
        <f t="shared" si="60"/>
        <v>0</v>
      </c>
      <c r="O732">
        <v>25</v>
      </c>
      <c r="P732" t="s">
        <v>99</v>
      </c>
      <c r="Q732" t="s">
        <v>84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300</v>
      </c>
      <c r="AB732" t="str">
        <f t="shared" si="59"/>
        <v>0230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73</v>
      </c>
      <c r="AO732" t="s">
        <v>132</v>
      </c>
      <c r="AP732" t="b">
        <v>0</v>
      </c>
      <c r="AQ732" t="b">
        <v>0</v>
      </c>
      <c r="AR732" t="s">
        <v>75</v>
      </c>
      <c r="AS732" t="b">
        <v>0</v>
      </c>
      <c r="AT732" t="s">
        <v>76</v>
      </c>
      <c r="AU732" t="s">
        <v>61</v>
      </c>
      <c r="AX732" t="s">
        <v>671</v>
      </c>
      <c r="AY732" t="s">
        <v>61</v>
      </c>
      <c r="BA732" t="b">
        <v>0</v>
      </c>
      <c r="BB732" t="s">
        <v>61</v>
      </c>
      <c r="BC732">
        <v>8216100</v>
      </c>
      <c r="BD732" t="s">
        <v>61</v>
      </c>
    </row>
    <row r="733" spans="1:56" x14ac:dyDescent="0.25">
      <c r="A733" t="s">
        <v>533</v>
      </c>
      <c r="B733" t="s">
        <v>798</v>
      </c>
      <c r="C733">
        <v>2400300</v>
      </c>
      <c r="D733" t="s">
        <v>176</v>
      </c>
      <c r="E733" t="s">
        <v>176</v>
      </c>
      <c r="F733" t="s">
        <v>186</v>
      </c>
      <c r="G733" t="s">
        <v>796</v>
      </c>
      <c r="H733" t="s">
        <v>188</v>
      </c>
      <c r="I733" t="s">
        <v>61</v>
      </c>
      <c r="K733" t="s">
        <v>185</v>
      </c>
      <c r="L733">
        <v>25</v>
      </c>
      <c r="N733" t="str">
        <f t="shared" si="60"/>
        <v>0</v>
      </c>
      <c r="O733">
        <v>25</v>
      </c>
      <c r="P733" t="s">
        <v>64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103</v>
      </c>
      <c r="AB733" t="str">
        <f t="shared" si="59"/>
        <v>0230</v>
      </c>
      <c r="AC733" t="s">
        <v>69</v>
      </c>
      <c r="AD733" t="b">
        <v>0</v>
      </c>
      <c r="AE733" t="b">
        <v>0</v>
      </c>
      <c r="AF733" t="s">
        <v>181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131</v>
      </c>
      <c r="AO733" t="s">
        <v>132</v>
      </c>
      <c r="AP733" t="b">
        <v>0</v>
      </c>
      <c r="AQ733" t="b">
        <v>0</v>
      </c>
      <c r="AR733" t="s">
        <v>75</v>
      </c>
      <c r="AS733" t="b">
        <v>0</v>
      </c>
      <c r="AT733" t="s">
        <v>76</v>
      </c>
      <c r="AU733" t="s">
        <v>61</v>
      </c>
      <c r="AX733" t="s">
        <v>671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95</v>
      </c>
      <c r="B734" t="s">
        <v>639</v>
      </c>
      <c r="C734">
        <v>2100500</v>
      </c>
      <c r="D734" t="s">
        <v>101</v>
      </c>
      <c r="E734" t="s">
        <v>101</v>
      </c>
      <c r="F734" t="s">
        <v>119</v>
      </c>
      <c r="G734" t="s">
        <v>739</v>
      </c>
      <c r="H734">
        <v>10006</v>
      </c>
      <c r="I734" t="s">
        <v>61</v>
      </c>
      <c r="J734" t="s">
        <v>121</v>
      </c>
      <c r="K734" t="s">
        <v>63</v>
      </c>
      <c r="L734">
        <v>35</v>
      </c>
      <c r="N734" t="str">
        <f t="shared" si="60"/>
        <v>0</v>
      </c>
      <c r="O734">
        <v>35</v>
      </c>
      <c r="P734" t="s">
        <v>99</v>
      </c>
      <c r="Q734" t="s">
        <v>84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 t="str">
        <f t="shared" si="59"/>
        <v>0230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73</v>
      </c>
      <c r="AO734" t="s">
        <v>74</v>
      </c>
      <c r="AP734" t="b">
        <v>0</v>
      </c>
      <c r="AQ734" t="b">
        <v>0</v>
      </c>
      <c r="AR734" t="s">
        <v>75</v>
      </c>
      <c r="AS734" t="b">
        <v>0</v>
      </c>
      <c r="AT734" t="s">
        <v>76</v>
      </c>
      <c r="AU734" t="s">
        <v>61</v>
      </c>
      <c r="AX734" t="s">
        <v>671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220</v>
      </c>
      <c r="B735" t="s">
        <v>799</v>
      </c>
      <c r="C735">
        <v>8601900</v>
      </c>
      <c r="D735" t="s">
        <v>79</v>
      </c>
      <c r="E735" t="s">
        <v>79</v>
      </c>
      <c r="F735" t="s">
        <v>439</v>
      </c>
      <c r="G735" t="s">
        <v>675</v>
      </c>
      <c r="H735">
        <v>18809</v>
      </c>
      <c r="I735" t="s">
        <v>61</v>
      </c>
      <c r="J735" t="s">
        <v>440</v>
      </c>
      <c r="K735" t="s">
        <v>63</v>
      </c>
      <c r="L735">
        <v>15</v>
      </c>
      <c r="N735" t="str">
        <f t="shared" si="60"/>
        <v>0</v>
      </c>
      <c r="O735">
        <v>15</v>
      </c>
      <c r="P735" t="s">
        <v>99</v>
      </c>
      <c r="Q735" t="s">
        <v>84</v>
      </c>
      <c r="R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300</v>
      </c>
      <c r="AB735" t="str">
        <f t="shared" si="59"/>
        <v>0230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73</v>
      </c>
      <c r="AO735" t="s">
        <v>132</v>
      </c>
      <c r="AP735" t="b">
        <v>0</v>
      </c>
      <c r="AQ735" t="b">
        <v>0</v>
      </c>
      <c r="AR735" t="s">
        <v>75</v>
      </c>
      <c r="AS735" t="b">
        <v>0</v>
      </c>
      <c r="AT735" t="s">
        <v>76</v>
      </c>
      <c r="AU735" t="s">
        <v>61</v>
      </c>
      <c r="AX735" t="s">
        <v>671</v>
      </c>
      <c r="AY735" t="s">
        <v>61</v>
      </c>
      <c r="BA735" t="b">
        <v>0</v>
      </c>
      <c r="BB735" t="s">
        <v>61</v>
      </c>
      <c r="BC735">
        <v>8601900</v>
      </c>
      <c r="BD735" t="s">
        <v>61</v>
      </c>
    </row>
    <row r="736" spans="1:56" x14ac:dyDescent="0.25">
      <c r="A736" t="s">
        <v>122</v>
      </c>
      <c r="B736" t="s">
        <v>800</v>
      </c>
      <c r="C736">
        <v>2002515</v>
      </c>
      <c r="D736" t="s">
        <v>79</v>
      </c>
      <c r="E736" t="s">
        <v>79</v>
      </c>
      <c r="F736" t="s">
        <v>468</v>
      </c>
      <c r="G736" t="s">
        <v>675</v>
      </c>
      <c r="H736">
        <v>13011</v>
      </c>
      <c r="I736" t="s">
        <v>61</v>
      </c>
      <c r="J736" t="s">
        <v>469</v>
      </c>
      <c r="K736" t="s">
        <v>63</v>
      </c>
      <c r="L736">
        <v>31</v>
      </c>
      <c r="N736" t="str">
        <f t="shared" si="60"/>
        <v>0</v>
      </c>
      <c r="O736">
        <v>31</v>
      </c>
      <c r="P736" t="s">
        <v>99</v>
      </c>
      <c r="Q736" t="s">
        <v>84</v>
      </c>
      <c r="R736" t="s">
        <v>84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103</v>
      </c>
      <c r="AB736" t="str">
        <f t="shared" si="59"/>
        <v>0230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73</v>
      </c>
      <c r="AO736" t="s">
        <v>74</v>
      </c>
      <c r="AP736" t="b">
        <v>0</v>
      </c>
      <c r="AQ736" t="b">
        <v>0</v>
      </c>
      <c r="AR736" t="s">
        <v>75</v>
      </c>
      <c r="AS736" t="b">
        <v>0</v>
      </c>
      <c r="AT736" t="s">
        <v>76</v>
      </c>
      <c r="AU736" t="s">
        <v>61</v>
      </c>
      <c r="AX736" t="s">
        <v>671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122</v>
      </c>
      <c r="B737" t="s">
        <v>800</v>
      </c>
      <c r="C737">
        <v>2002515</v>
      </c>
      <c r="D737" t="s">
        <v>151</v>
      </c>
      <c r="E737" t="s">
        <v>151</v>
      </c>
      <c r="F737" t="s">
        <v>468</v>
      </c>
      <c r="G737" t="s">
        <v>680</v>
      </c>
      <c r="H737">
        <v>13011</v>
      </c>
      <c r="I737" t="s">
        <v>61</v>
      </c>
      <c r="J737" t="s">
        <v>469</v>
      </c>
      <c r="K737" t="s">
        <v>63</v>
      </c>
      <c r="L737">
        <v>33</v>
      </c>
      <c r="N737" t="str">
        <f t="shared" si="60"/>
        <v>0</v>
      </c>
      <c r="O737">
        <v>33</v>
      </c>
      <c r="P737" t="s">
        <v>99</v>
      </c>
      <c r="Q737" t="s">
        <v>84</v>
      </c>
      <c r="R737" t="s">
        <v>84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103</v>
      </c>
      <c r="AB737" t="str">
        <f t="shared" si="59"/>
        <v>0230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73</v>
      </c>
      <c r="AO737" t="s">
        <v>74</v>
      </c>
      <c r="AP737" t="b">
        <v>0</v>
      </c>
      <c r="AQ737" t="b">
        <v>0</v>
      </c>
      <c r="AR737" t="s">
        <v>75</v>
      </c>
      <c r="AS737" t="b">
        <v>0</v>
      </c>
      <c r="AT737" t="s">
        <v>76</v>
      </c>
      <c r="AU737" t="s">
        <v>61</v>
      </c>
      <c r="AX737" t="s">
        <v>671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122</v>
      </c>
      <c r="B738" t="s">
        <v>763</v>
      </c>
      <c r="C738">
        <v>1000410</v>
      </c>
      <c r="D738" t="s">
        <v>101</v>
      </c>
      <c r="E738" t="s">
        <v>101</v>
      </c>
      <c r="F738" t="s">
        <v>191</v>
      </c>
      <c r="G738" t="s">
        <v>801</v>
      </c>
      <c r="H738" t="str">
        <f>"02238"</f>
        <v>02238</v>
      </c>
      <c r="I738" t="s">
        <v>61</v>
      </c>
      <c r="J738" t="s">
        <v>192</v>
      </c>
      <c r="K738" t="s">
        <v>63</v>
      </c>
      <c r="L738">
        <v>25</v>
      </c>
      <c r="N738" t="str">
        <f t="shared" si="60"/>
        <v>0</v>
      </c>
      <c r="O738">
        <v>25</v>
      </c>
      <c r="P738" t="s">
        <v>99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 t="str">
        <f t="shared" si="59"/>
        <v>0230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73</v>
      </c>
      <c r="AO738" t="s">
        <v>74</v>
      </c>
      <c r="AP738" t="b">
        <v>0</v>
      </c>
      <c r="AQ738" t="b">
        <v>0</v>
      </c>
      <c r="AR738" t="s">
        <v>143</v>
      </c>
      <c r="AS738" t="b">
        <v>0</v>
      </c>
      <c r="AT738" t="s">
        <v>76</v>
      </c>
      <c r="AU738" t="s">
        <v>61</v>
      </c>
      <c r="AX738" t="s">
        <v>671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122</v>
      </c>
      <c r="B739" t="s">
        <v>802</v>
      </c>
      <c r="C739">
        <v>1700364</v>
      </c>
      <c r="D739" t="s">
        <v>101</v>
      </c>
      <c r="E739" t="s">
        <v>101</v>
      </c>
      <c r="F739" t="s">
        <v>128</v>
      </c>
      <c r="G739" t="s">
        <v>749</v>
      </c>
      <c r="H739">
        <v>18807</v>
      </c>
      <c r="I739" t="s">
        <v>61</v>
      </c>
      <c r="J739" t="s">
        <v>130</v>
      </c>
      <c r="K739" t="s">
        <v>63</v>
      </c>
      <c r="L739" t="str">
        <f>"0"</f>
        <v>0</v>
      </c>
      <c r="N739" t="str">
        <f t="shared" si="60"/>
        <v>0</v>
      </c>
      <c r="P739" t="s">
        <v>64</v>
      </c>
      <c r="Q739" t="s">
        <v>84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0</v>
      </c>
      <c r="Y739" t="b">
        <v>0</v>
      </c>
      <c r="Z739" t="b">
        <v>0</v>
      </c>
      <c r="AA739">
        <v>103</v>
      </c>
      <c r="AB739" t="str">
        <f t="shared" si="59"/>
        <v>0230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131</v>
      </c>
      <c r="AO739" t="s">
        <v>132</v>
      </c>
      <c r="AP739" t="b">
        <v>0</v>
      </c>
      <c r="AQ739" t="b">
        <v>0</v>
      </c>
      <c r="AR739" t="s">
        <v>75</v>
      </c>
      <c r="AS739" t="b">
        <v>0</v>
      </c>
      <c r="AT739" t="s">
        <v>76</v>
      </c>
      <c r="AU739" t="s">
        <v>61</v>
      </c>
      <c r="AX739" t="s">
        <v>671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122</v>
      </c>
      <c r="B740" t="s">
        <v>802</v>
      </c>
      <c r="C740">
        <v>1700364</v>
      </c>
      <c r="D740" t="s">
        <v>151</v>
      </c>
      <c r="E740" t="s">
        <v>151</v>
      </c>
      <c r="F740" t="s">
        <v>128</v>
      </c>
      <c r="G740" t="s">
        <v>757</v>
      </c>
      <c r="H740">
        <v>18807</v>
      </c>
      <c r="I740" t="s">
        <v>61</v>
      </c>
      <c r="J740" t="s">
        <v>130</v>
      </c>
      <c r="K740" t="s">
        <v>63</v>
      </c>
      <c r="L740" t="str">
        <f>"0"</f>
        <v>0</v>
      </c>
      <c r="N740" t="str">
        <f t="shared" si="60"/>
        <v>0</v>
      </c>
      <c r="P740" t="s">
        <v>64</v>
      </c>
      <c r="Q740" t="s">
        <v>84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0</v>
      </c>
      <c r="Y740" t="b">
        <v>0</v>
      </c>
      <c r="Z740" t="b">
        <v>0</v>
      </c>
      <c r="AA740">
        <v>103</v>
      </c>
      <c r="AB740" t="str">
        <f t="shared" si="59"/>
        <v>0230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1</v>
      </c>
      <c r="AJ740" t="s">
        <v>61</v>
      </c>
      <c r="AK740" t="s">
        <v>61</v>
      </c>
      <c r="AL740" t="s">
        <v>61</v>
      </c>
      <c r="AM740" t="s">
        <v>61</v>
      </c>
      <c r="AN740" t="s">
        <v>131</v>
      </c>
      <c r="AO740" t="s">
        <v>132</v>
      </c>
      <c r="AP740" t="b">
        <v>0</v>
      </c>
      <c r="AQ740" t="b">
        <v>0</v>
      </c>
      <c r="AR740" t="s">
        <v>75</v>
      </c>
      <c r="AS740" t="b">
        <v>0</v>
      </c>
      <c r="AT740" t="s">
        <v>76</v>
      </c>
      <c r="AU740" t="s">
        <v>61</v>
      </c>
      <c r="AX740" t="s">
        <v>671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122</v>
      </c>
      <c r="B741" t="s">
        <v>803</v>
      </c>
      <c r="C741">
        <v>1700300</v>
      </c>
      <c r="D741" t="s">
        <v>79</v>
      </c>
      <c r="E741" t="s">
        <v>79</v>
      </c>
      <c r="F741" t="s">
        <v>128</v>
      </c>
      <c r="G741" t="s">
        <v>721</v>
      </c>
      <c r="H741">
        <v>18807</v>
      </c>
      <c r="I741" t="s">
        <v>61</v>
      </c>
      <c r="J741" t="s">
        <v>130</v>
      </c>
      <c r="K741" t="s">
        <v>63</v>
      </c>
      <c r="L741">
        <v>29</v>
      </c>
      <c r="N741" t="str">
        <f t="shared" si="60"/>
        <v>0</v>
      </c>
      <c r="O741">
        <v>29</v>
      </c>
      <c r="P741" t="s">
        <v>99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 t="str">
        <f t="shared" si="59"/>
        <v>0230</v>
      </c>
      <c r="AC741" t="s">
        <v>69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131</v>
      </c>
      <c r="AO741" t="s">
        <v>132</v>
      </c>
      <c r="AP741" t="b">
        <v>0</v>
      </c>
      <c r="AQ741" t="b">
        <v>0</v>
      </c>
      <c r="AR741" t="s">
        <v>75</v>
      </c>
      <c r="AS741" t="b">
        <v>0</v>
      </c>
      <c r="AT741" t="s">
        <v>76</v>
      </c>
      <c r="AU741" t="s">
        <v>61</v>
      </c>
      <c r="AX741" t="s">
        <v>671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122</v>
      </c>
      <c r="B742" t="s">
        <v>804</v>
      </c>
      <c r="C742">
        <v>1700400</v>
      </c>
      <c r="D742" t="s">
        <v>79</v>
      </c>
      <c r="E742" t="s">
        <v>79</v>
      </c>
      <c r="F742" t="s">
        <v>128</v>
      </c>
      <c r="G742" t="s">
        <v>749</v>
      </c>
      <c r="H742">
        <v>18807</v>
      </c>
      <c r="I742" t="s">
        <v>61</v>
      </c>
      <c r="J742" t="s">
        <v>130</v>
      </c>
      <c r="K742" t="s">
        <v>63</v>
      </c>
      <c r="L742" t="str">
        <f>"0"</f>
        <v>0</v>
      </c>
      <c r="N742" t="str">
        <f t="shared" si="60"/>
        <v>0</v>
      </c>
      <c r="P742" t="s">
        <v>64</v>
      </c>
      <c r="Q742" t="s">
        <v>65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0</v>
      </c>
      <c r="Y742" t="b">
        <v>0</v>
      </c>
      <c r="Z742" t="b">
        <v>0</v>
      </c>
      <c r="AA742">
        <v>103</v>
      </c>
      <c r="AB742" t="str">
        <f t="shared" si="59"/>
        <v>0230</v>
      </c>
      <c r="AC742" t="s">
        <v>69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131</v>
      </c>
      <c r="AO742" t="s">
        <v>132</v>
      </c>
      <c r="AP742" t="b">
        <v>0</v>
      </c>
      <c r="AQ742" t="b">
        <v>0</v>
      </c>
      <c r="AR742" t="s">
        <v>75</v>
      </c>
      <c r="AS742" t="b">
        <v>0</v>
      </c>
      <c r="AT742" t="s">
        <v>76</v>
      </c>
      <c r="AU742" t="s">
        <v>61</v>
      </c>
      <c r="AX742" t="s">
        <v>671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494</v>
      </c>
      <c r="B743" t="s">
        <v>805</v>
      </c>
      <c r="C743">
        <v>2109320</v>
      </c>
      <c r="D743" t="s">
        <v>93</v>
      </c>
      <c r="E743" t="s">
        <v>93</v>
      </c>
      <c r="F743" t="s">
        <v>128</v>
      </c>
      <c r="G743" t="s">
        <v>749</v>
      </c>
      <c r="H743">
        <v>18807</v>
      </c>
      <c r="I743" t="s">
        <v>61</v>
      </c>
      <c r="J743" t="s">
        <v>130</v>
      </c>
      <c r="K743" t="s">
        <v>63</v>
      </c>
      <c r="L743">
        <v>25</v>
      </c>
      <c r="N743" t="str">
        <f t="shared" si="60"/>
        <v>0</v>
      </c>
      <c r="O743">
        <v>25</v>
      </c>
      <c r="P743" t="s">
        <v>99</v>
      </c>
      <c r="Q743" t="s">
        <v>84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103</v>
      </c>
      <c r="AB743" t="str">
        <f t="shared" si="59"/>
        <v>0230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1</v>
      </c>
      <c r="AJ743" t="s">
        <v>87</v>
      </c>
      <c r="AK743" t="s">
        <v>61</v>
      </c>
      <c r="AL743" t="s">
        <v>61</v>
      </c>
      <c r="AM743" t="s">
        <v>61</v>
      </c>
      <c r="AN743" t="s">
        <v>73</v>
      </c>
      <c r="AO743" t="s">
        <v>74</v>
      </c>
      <c r="AP743" t="b">
        <v>0</v>
      </c>
      <c r="AQ743" t="b">
        <v>0</v>
      </c>
      <c r="AR743" t="s">
        <v>75</v>
      </c>
      <c r="AS743" t="b">
        <v>0</v>
      </c>
      <c r="AT743" t="s">
        <v>76</v>
      </c>
      <c r="AU743" t="s">
        <v>61</v>
      </c>
      <c r="AX743" t="s">
        <v>671</v>
      </c>
      <c r="AY743" t="s">
        <v>61</v>
      </c>
      <c r="BA743" t="b">
        <v>0</v>
      </c>
      <c r="BB743" t="s">
        <v>61</v>
      </c>
      <c r="BD743" t="s">
        <v>61</v>
      </c>
    </row>
    <row r="744" spans="1:56" x14ac:dyDescent="0.25">
      <c r="A744" t="s">
        <v>494</v>
      </c>
      <c r="B744" t="s">
        <v>805</v>
      </c>
      <c r="C744">
        <v>2109320</v>
      </c>
      <c r="D744" t="s">
        <v>126</v>
      </c>
      <c r="E744" t="s">
        <v>126</v>
      </c>
      <c r="F744" t="s">
        <v>128</v>
      </c>
      <c r="G744" t="s">
        <v>757</v>
      </c>
      <c r="H744">
        <v>18807</v>
      </c>
      <c r="I744" t="s">
        <v>61</v>
      </c>
      <c r="J744" t="s">
        <v>130</v>
      </c>
      <c r="K744" t="s">
        <v>63</v>
      </c>
      <c r="L744">
        <v>25</v>
      </c>
      <c r="N744" t="str">
        <f t="shared" si="60"/>
        <v>0</v>
      </c>
      <c r="O744">
        <v>25</v>
      </c>
      <c r="P744" t="s">
        <v>99</v>
      </c>
      <c r="Q744" t="s">
        <v>84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103</v>
      </c>
      <c r="AB744" t="str">
        <f t="shared" si="59"/>
        <v>0230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87</v>
      </c>
      <c r="AK744" t="s">
        <v>61</v>
      </c>
      <c r="AL744" t="s">
        <v>61</v>
      </c>
      <c r="AM744" t="s">
        <v>61</v>
      </c>
      <c r="AN744" t="s">
        <v>73</v>
      </c>
      <c r="AO744" t="s">
        <v>74</v>
      </c>
      <c r="AP744" t="b">
        <v>0</v>
      </c>
      <c r="AQ744" t="b">
        <v>0</v>
      </c>
      <c r="AR744" t="s">
        <v>75</v>
      </c>
      <c r="AS744" t="b">
        <v>0</v>
      </c>
      <c r="AT744" t="s">
        <v>76</v>
      </c>
      <c r="AU744" t="s">
        <v>61</v>
      </c>
      <c r="AX744" t="s">
        <v>671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122</v>
      </c>
      <c r="B745" t="s">
        <v>712</v>
      </c>
      <c r="C745">
        <v>1008350</v>
      </c>
      <c r="D745" t="s">
        <v>151</v>
      </c>
      <c r="E745" t="s">
        <v>151</v>
      </c>
      <c r="F745" t="s">
        <v>772</v>
      </c>
      <c r="G745" t="s">
        <v>806</v>
      </c>
      <c r="H745">
        <v>17715</v>
      </c>
      <c r="I745" t="s">
        <v>61</v>
      </c>
      <c r="J745" t="s">
        <v>773</v>
      </c>
      <c r="K745" t="s">
        <v>63</v>
      </c>
      <c r="L745" t="str">
        <f>"0"</f>
        <v>0</v>
      </c>
      <c r="N745" t="str">
        <f t="shared" si="60"/>
        <v>0</v>
      </c>
      <c r="P745" t="s">
        <v>64</v>
      </c>
      <c r="Q745" t="s">
        <v>65</v>
      </c>
      <c r="R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0</v>
      </c>
      <c r="Y745" t="b">
        <v>0</v>
      </c>
      <c r="Z745" t="b">
        <v>0</v>
      </c>
      <c r="AA745">
        <v>103</v>
      </c>
      <c r="AB745" t="str">
        <f t="shared" si="59"/>
        <v>0230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73</v>
      </c>
      <c r="AO745" t="s">
        <v>74</v>
      </c>
      <c r="AP745" t="b">
        <v>0</v>
      </c>
      <c r="AQ745" t="b">
        <v>0</v>
      </c>
      <c r="AR745" t="s">
        <v>75</v>
      </c>
      <c r="AS745" t="b">
        <v>0</v>
      </c>
      <c r="AT745" t="s">
        <v>76</v>
      </c>
      <c r="AU745" t="s">
        <v>61</v>
      </c>
      <c r="AX745" t="s">
        <v>671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271</v>
      </c>
      <c r="B746" t="s">
        <v>615</v>
      </c>
      <c r="C746">
        <v>1001550</v>
      </c>
      <c r="D746" t="s">
        <v>93</v>
      </c>
      <c r="E746" t="s">
        <v>93</v>
      </c>
      <c r="F746" t="s">
        <v>337</v>
      </c>
      <c r="G746" t="s">
        <v>714</v>
      </c>
      <c r="H746" t="str">
        <f>"05001"</f>
        <v>05001</v>
      </c>
      <c r="I746" t="s">
        <v>61</v>
      </c>
      <c r="J746" t="s">
        <v>676</v>
      </c>
      <c r="K746" t="s">
        <v>63</v>
      </c>
      <c r="L746">
        <v>35</v>
      </c>
      <c r="N746" t="str">
        <f t="shared" si="60"/>
        <v>0</v>
      </c>
      <c r="O746">
        <v>35</v>
      </c>
      <c r="P746" t="s">
        <v>99</v>
      </c>
      <c r="Q746" t="s">
        <v>84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103</v>
      </c>
      <c r="AB746" t="str">
        <f t="shared" si="59"/>
        <v>0230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73</v>
      </c>
      <c r="AO746" t="s">
        <v>74</v>
      </c>
      <c r="AP746" t="b">
        <v>0</v>
      </c>
      <c r="AQ746" t="b">
        <v>0</v>
      </c>
      <c r="AR746" t="s">
        <v>75</v>
      </c>
      <c r="AS746" t="b">
        <v>0</v>
      </c>
      <c r="AT746" t="s">
        <v>76</v>
      </c>
      <c r="AU746" t="s">
        <v>61</v>
      </c>
      <c r="AX746" t="s">
        <v>671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271</v>
      </c>
      <c r="B747" t="s">
        <v>524</v>
      </c>
      <c r="C747">
        <v>1001405</v>
      </c>
      <c r="D747" t="s">
        <v>115</v>
      </c>
      <c r="E747" t="s">
        <v>115</v>
      </c>
      <c r="G747" t="s">
        <v>774</v>
      </c>
      <c r="H747">
        <v>18804</v>
      </c>
      <c r="I747" t="s">
        <v>61</v>
      </c>
      <c r="J747" t="s">
        <v>754</v>
      </c>
      <c r="K747" t="s">
        <v>63</v>
      </c>
      <c r="L747">
        <v>25</v>
      </c>
      <c r="M747" t="str">
        <f>"0"</f>
        <v>0</v>
      </c>
      <c r="N747" t="str">
        <f t="shared" si="60"/>
        <v>0</v>
      </c>
      <c r="O747">
        <v>25</v>
      </c>
      <c r="P747" t="s">
        <v>99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103</v>
      </c>
      <c r="AB747" t="str">
        <f t="shared" si="59"/>
        <v>0230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73</v>
      </c>
      <c r="AO747" t="s">
        <v>100</v>
      </c>
      <c r="AP747" t="b">
        <v>0</v>
      </c>
      <c r="AQ747" t="b">
        <v>0</v>
      </c>
      <c r="AR747" t="s">
        <v>75</v>
      </c>
      <c r="AS747" t="b">
        <v>0</v>
      </c>
      <c r="AT747" t="s">
        <v>76</v>
      </c>
      <c r="AU747" t="s">
        <v>61</v>
      </c>
      <c r="AX747" t="s">
        <v>671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122</v>
      </c>
      <c r="B748" t="s">
        <v>807</v>
      </c>
      <c r="C748">
        <v>1700390</v>
      </c>
      <c r="D748" t="s">
        <v>79</v>
      </c>
      <c r="E748" t="s">
        <v>79</v>
      </c>
      <c r="F748" t="s">
        <v>489</v>
      </c>
      <c r="G748" t="s">
        <v>757</v>
      </c>
      <c r="H748">
        <v>18801</v>
      </c>
      <c r="I748" t="s">
        <v>61</v>
      </c>
      <c r="J748" t="s">
        <v>490</v>
      </c>
      <c r="K748" t="s">
        <v>63</v>
      </c>
      <c r="L748">
        <v>30</v>
      </c>
      <c r="N748" t="str">
        <f t="shared" si="60"/>
        <v>0</v>
      </c>
      <c r="O748">
        <v>30</v>
      </c>
      <c r="P748" t="s">
        <v>99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103</v>
      </c>
      <c r="AB748" t="str">
        <f t="shared" si="59"/>
        <v>0230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131</v>
      </c>
      <c r="AO748" t="s">
        <v>132</v>
      </c>
      <c r="AP748" t="b">
        <v>0</v>
      </c>
      <c r="AQ748" t="b">
        <v>0</v>
      </c>
      <c r="AR748" t="s">
        <v>75</v>
      </c>
      <c r="AS748" t="b">
        <v>0</v>
      </c>
      <c r="AT748" t="s">
        <v>76</v>
      </c>
      <c r="AU748" t="s">
        <v>61</v>
      </c>
      <c r="AX748" t="s">
        <v>671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122</v>
      </c>
      <c r="B749" t="s">
        <v>803</v>
      </c>
      <c r="C749">
        <v>1700300</v>
      </c>
      <c r="D749" t="s">
        <v>79</v>
      </c>
      <c r="E749" t="s">
        <v>79</v>
      </c>
      <c r="F749" t="s">
        <v>489</v>
      </c>
      <c r="G749" t="s">
        <v>753</v>
      </c>
      <c r="H749">
        <v>18801</v>
      </c>
      <c r="I749" t="s">
        <v>61</v>
      </c>
      <c r="J749" t="s">
        <v>490</v>
      </c>
      <c r="K749" t="s">
        <v>63</v>
      </c>
      <c r="L749">
        <v>30</v>
      </c>
      <c r="N749">
        <v>1</v>
      </c>
      <c r="O749">
        <v>29</v>
      </c>
      <c r="P749" t="s">
        <v>99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103</v>
      </c>
      <c r="AB749" t="str">
        <f t="shared" si="59"/>
        <v>0230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131</v>
      </c>
      <c r="AO749" t="s">
        <v>132</v>
      </c>
      <c r="AP749" t="b">
        <v>0</v>
      </c>
      <c r="AQ749" t="b">
        <v>0</v>
      </c>
      <c r="AR749" t="s">
        <v>75</v>
      </c>
      <c r="AS749" t="b">
        <v>0</v>
      </c>
      <c r="AT749" t="s">
        <v>76</v>
      </c>
      <c r="AU749" t="s">
        <v>61</v>
      </c>
      <c r="AX749" t="s">
        <v>671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443</v>
      </c>
      <c r="B750" t="s">
        <v>808</v>
      </c>
      <c r="C750">
        <v>2001340</v>
      </c>
      <c r="D750" t="s">
        <v>126</v>
      </c>
      <c r="E750" t="s">
        <v>126</v>
      </c>
      <c r="F750" t="s">
        <v>782</v>
      </c>
      <c r="G750" t="s">
        <v>749</v>
      </c>
      <c r="H750">
        <v>18801</v>
      </c>
      <c r="I750" t="s">
        <v>61</v>
      </c>
      <c r="J750" t="s">
        <v>490</v>
      </c>
      <c r="K750" t="s">
        <v>63</v>
      </c>
      <c r="L750">
        <v>29</v>
      </c>
      <c r="N750" t="str">
        <f t="shared" ref="N750:N764" si="61">"0"</f>
        <v>0</v>
      </c>
      <c r="O750">
        <v>29</v>
      </c>
      <c r="P750" t="s">
        <v>99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103</v>
      </c>
      <c r="AB750" t="str">
        <f t="shared" si="59"/>
        <v>0230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73</v>
      </c>
      <c r="AO750" t="s">
        <v>74</v>
      </c>
      <c r="AP750" t="b">
        <v>0</v>
      </c>
      <c r="AQ750" t="b">
        <v>0</v>
      </c>
      <c r="AR750" t="s">
        <v>75</v>
      </c>
      <c r="AS750" t="b">
        <v>0</v>
      </c>
      <c r="AT750" t="s">
        <v>76</v>
      </c>
      <c r="AU750" t="s">
        <v>61</v>
      </c>
      <c r="AX750" t="s">
        <v>671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443</v>
      </c>
      <c r="B751" t="s">
        <v>808</v>
      </c>
      <c r="C751">
        <v>2001340</v>
      </c>
      <c r="D751" t="s">
        <v>93</v>
      </c>
      <c r="E751" t="s">
        <v>93</v>
      </c>
      <c r="F751" t="s">
        <v>782</v>
      </c>
      <c r="G751" t="s">
        <v>757</v>
      </c>
      <c r="H751">
        <v>18801</v>
      </c>
      <c r="I751" t="s">
        <v>61</v>
      </c>
      <c r="J751" t="s">
        <v>490</v>
      </c>
      <c r="K751" t="s">
        <v>63</v>
      </c>
      <c r="L751">
        <v>30</v>
      </c>
      <c r="N751" t="str">
        <f t="shared" si="61"/>
        <v>0</v>
      </c>
      <c r="O751">
        <v>30</v>
      </c>
      <c r="P751" t="s">
        <v>99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103</v>
      </c>
      <c r="AB751" t="str">
        <f t="shared" si="59"/>
        <v>0230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73</v>
      </c>
      <c r="AO751" t="s">
        <v>74</v>
      </c>
      <c r="AP751" t="b">
        <v>0</v>
      </c>
      <c r="AQ751" t="b">
        <v>0</v>
      </c>
      <c r="AR751" t="s">
        <v>75</v>
      </c>
      <c r="AS751" t="b">
        <v>0</v>
      </c>
      <c r="AT751" t="s">
        <v>76</v>
      </c>
      <c r="AU751" t="s">
        <v>61</v>
      </c>
      <c r="AX751" t="s">
        <v>671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443</v>
      </c>
      <c r="B752" t="s">
        <v>809</v>
      </c>
      <c r="C752">
        <v>2000310</v>
      </c>
      <c r="D752" t="s">
        <v>101</v>
      </c>
      <c r="E752" t="s">
        <v>101</v>
      </c>
      <c r="F752" t="s">
        <v>782</v>
      </c>
      <c r="G752" t="s">
        <v>757</v>
      </c>
      <c r="H752">
        <v>18801</v>
      </c>
      <c r="I752" t="s">
        <v>61</v>
      </c>
      <c r="J752" t="s">
        <v>490</v>
      </c>
      <c r="K752" t="s">
        <v>63</v>
      </c>
      <c r="L752">
        <v>25</v>
      </c>
      <c r="N752" t="str">
        <f t="shared" si="61"/>
        <v>0</v>
      </c>
      <c r="O752">
        <v>25</v>
      </c>
      <c r="P752" t="s">
        <v>99</v>
      </c>
      <c r="Q752" t="s">
        <v>65</v>
      </c>
      <c r="R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103</v>
      </c>
      <c r="AB752" t="str">
        <f t="shared" si="59"/>
        <v>0230</v>
      </c>
      <c r="AC752" t="s">
        <v>810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73</v>
      </c>
      <c r="AO752" t="s">
        <v>74</v>
      </c>
      <c r="AP752" t="b">
        <v>0</v>
      </c>
      <c r="AQ752" t="b">
        <v>0</v>
      </c>
      <c r="AR752" t="s">
        <v>75</v>
      </c>
      <c r="AS752" t="b">
        <v>0</v>
      </c>
      <c r="AT752" t="s">
        <v>76</v>
      </c>
      <c r="AU752" t="s">
        <v>61</v>
      </c>
      <c r="AX752" t="s">
        <v>671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443</v>
      </c>
      <c r="B753" t="s">
        <v>809</v>
      </c>
      <c r="C753">
        <v>2000310</v>
      </c>
      <c r="D753" t="s">
        <v>151</v>
      </c>
      <c r="E753" t="s">
        <v>151</v>
      </c>
      <c r="F753" t="s">
        <v>782</v>
      </c>
      <c r="G753" t="s">
        <v>721</v>
      </c>
      <c r="H753">
        <v>18801</v>
      </c>
      <c r="I753" t="s">
        <v>61</v>
      </c>
      <c r="J753" t="s">
        <v>490</v>
      </c>
      <c r="K753" t="s">
        <v>63</v>
      </c>
      <c r="L753">
        <v>25</v>
      </c>
      <c r="N753" t="str">
        <f t="shared" si="61"/>
        <v>0</v>
      </c>
      <c r="O753">
        <v>25</v>
      </c>
      <c r="P753" t="s">
        <v>99</v>
      </c>
      <c r="Q753" t="s">
        <v>65</v>
      </c>
      <c r="R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103</v>
      </c>
      <c r="AB753" t="str">
        <f t="shared" si="59"/>
        <v>0230</v>
      </c>
      <c r="AC753" t="s">
        <v>810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73</v>
      </c>
      <c r="AO753" t="s">
        <v>74</v>
      </c>
      <c r="AP753" t="b">
        <v>0</v>
      </c>
      <c r="AQ753" t="b">
        <v>0</v>
      </c>
      <c r="AR753" t="s">
        <v>75</v>
      </c>
      <c r="AS753" t="b">
        <v>0</v>
      </c>
      <c r="AT753" t="s">
        <v>76</v>
      </c>
      <c r="AU753" t="s">
        <v>61</v>
      </c>
      <c r="AX753" t="s">
        <v>671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271</v>
      </c>
      <c r="B754" t="s">
        <v>811</v>
      </c>
      <c r="C754">
        <v>1001340</v>
      </c>
      <c r="D754" t="s">
        <v>126</v>
      </c>
      <c r="E754" t="s">
        <v>126</v>
      </c>
      <c r="G754" t="s">
        <v>749</v>
      </c>
      <c r="H754">
        <v>18804</v>
      </c>
      <c r="I754" t="s">
        <v>61</v>
      </c>
      <c r="J754" t="s">
        <v>754</v>
      </c>
      <c r="K754" t="s">
        <v>63</v>
      </c>
      <c r="L754" t="str">
        <f>"0"</f>
        <v>0</v>
      </c>
      <c r="N754" t="str">
        <f t="shared" si="61"/>
        <v>0</v>
      </c>
      <c r="P754" t="s">
        <v>64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0</v>
      </c>
      <c r="Y754" t="b">
        <v>0</v>
      </c>
      <c r="Z754" t="b">
        <v>0</v>
      </c>
      <c r="AA754">
        <v>103</v>
      </c>
      <c r="AB754" t="str">
        <f t="shared" si="59"/>
        <v>0230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73</v>
      </c>
      <c r="AO754" t="s">
        <v>100</v>
      </c>
      <c r="AP754" t="b">
        <v>0</v>
      </c>
      <c r="AQ754" t="b">
        <v>0</v>
      </c>
      <c r="AR754" t="s">
        <v>75</v>
      </c>
      <c r="AS754" t="b">
        <v>0</v>
      </c>
      <c r="AT754" t="s">
        <v>76</v>
      </c>
      <c r="AU754" t="s">
        <v>61</v>
      </c>
      <c r="AX754" t="s">
        <v>671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271</v>
      </c>
      <c r="B755" t="s">
        <v>811</v>
      </c>
      <c r="C755">
        <v>1001340</v>
      </c>
      <c r="D755" t="s">
        <v>93</v>
      </c>
      <c r="E755" t="s">
        <v>93</v>
      </c>
      <c r="G755" t="s">
        <v>757</v>
      </c>
      <c r="H755">
        <v>18804</v>
      </c>
      <c r="I755" t="s">
        <v>61</v>
      </c>
      <c r="J755" t="s">
        <v>754</v>
      </c>
      <c r="K755" t="s">
        <v>63</v>
      </c>
      <c r="L755">
        <v>25</v>
      </c>
      <c r="N755" t="str">
        <f t="shared" si="61"/>
        <v>0</v>
      </c>
      <c r="O755">
        <v>25</v>
      </c>
      <c r="P755" t="s">
        <v>64</v>
      </c>
      <c r="Q755" t="s">
        <v>65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0</v>
      </c>
      <c r="Y755" t="b">
        <v>0</v>
      </c>
      <c r="Z755" t="b">
        <v>0</v>
      </c>
      <c r="AA755">
        <v>103</v>
      </c>
      <c r="AB755" t="str">
        <f t="shared" si="59"/>
        <v>0230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61</v>
      </c>
      <c r="AK755" t="s">
        <v>61</v>
      </c>
      <c r="AL755" t="s">
        <v>61</v>
      </c>
      <c r="AM755" t="s">
        <v>61</v>
      </c>
      <c r="AN755" t="s">
        <v>73</v>
      </c>
      <c r="AO755" t="s">
        <v>100</v>
      </c>
      <c r="AP755" t="b">
        <v>0</v>
      </c>
      <c r="AQ755" t="b">
        <v>0</v>
      </c>
      <c r="AR755" t="s">
        <v>75</v>
      </c>
      <c r="AS755" t="b">
        <v>0</v>
      </c>
      <c r="AT755" t="s">
        <v>76</v>
      </c>
      <c r="AU755" t="s">
        <v>61</v>
      </c>
      <c r="AX755" t="s">
        <v>671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122</v>
      </c>
      <c r="B756" t="s">
        <v>807</v>
      </c>
      <c r="C756">
        <v>1700390</v>
      </c>
      <c r="D756" t="s">
        <v>79</v>
      </c>
      <c r="E756" t="s">
        <v>79</v>
      </c>
      <c r="G756" t="s">
        <v>721</v>
      </c>
      <c r="H756">
        <v>18804</v>
      </c>
      <c r="I756" t="s">
        <v>61</v>
      </c>
      <c r="J756" t="s">
        <v>754</v>
      </c>
      <c r="K756" t="s">
        <v>63</v>
      </c>
      <c r="L756">
        <v>29</v>
      </c>
      <c r="N756" t="str">
        <f t="shared" si="61"/>
        <v>0</v>
      </c>
      <c r="O756">
        <v>29</v>
      </c>
      <c r="P756" t="s">
        <v>99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 t="str">
        <f t="shared" si="59"/>
        <v>0230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73</v>
      </c>
      <c r="AO756" t="s">
        <v>132</v>
      </c>
      <c r="AP756" t="b">
        <v>0</v>
      </c>
      <c r="AQ756" t="b">
        <v>0</v>
      </c>
      <c r="AR756" t="s">
        <v>75</v>
      </c>
      <c r="AS756" t="b">
        <v>0</v>
      </c>
      <c r="AT756" t="s">
        <v>76</v>
      </c>
      <c r="AU756" t="s">
        <v>61</v>
      </c>
      <c r="AX756" t="s">
        <v>671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122</v>
      </c>
      <c r="B757" t="s">
        <v>804</v>
      </c>
      <c r="C757">
        <v>1700400</v>
      </c>
      <c r="D757" t="s">
        <v>79</v>
      </c>
      <c r="E757" t="s">
        <v>79</v>
      </c>
      <c r="G757" t="s">
        <v>721</v>
      </c>
      <c r="H757">
        <v>18804</v>
      </c>
      <c r="I757" t="s">
        <v>61</v>
      </c>
      <c r="J757" t="s">
        <v>754</v>
      </c>
      <c r="K757" t="s">
        <v>63</v>
      </c>
      <c r="L757" t="str">
        <f>"0"</f>
        <v>0</v>
      </c>
      <c r="N757" t="str">
        <f t="shared" si="61"/>
        <v>0</v>
      </c>
      <c r="P757" t="s">
        <v>64</v>
      </c>
      <c r="Q757" t="s">
        <v>65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X757" t="b">
        <v>0</v>
      </c>
      <c r="Y757" t="b">
        <v>0</v>
      </c>
      <c r="Z757" t="b">
        <v>0</v>
      </c>
      <c r="AA757">
        <v>103</v>
      </c>
      <c r="AB757" t="str">
        <f t="shared" si="59"/>
        <v>0230</v>
      </c>
      <c r="AC757" t="s">
        <v>69</v>
      </c>
      <c r="AD757" t="b">
        <v>0</v>
      </c>
      <c r="AE757" t="b">
        <v>0</v>
      </c>
      <c r="AF757" t="s">
        <v>70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73</v>
      </c>
      <c r="AO757" t="s">
        <v>132</v>
      </c>
      <c r="AP757" t="b">
        <v>0</v>
      </c>
      <c r="AQ757" t="b">
        <v>0</v>
      </c>
      <c r="AR757" t="s">
        <v>75</v>
      </c>
      <c r="AS757" t="b">
        <v>0</v>
      </c>
      <c r="AT757" t="s">
        <v>76</v>
      </c>
      <c r="AU757" t="s">
        <v>61</v>
      </c>
      <c r="AX757" t="s">
        <v>671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122</v>
      </c>
      <c r="B758" t="s">
        <v>807</v>
      </c>
      <c r="C758">
        <v>1700390</v>
      </c>
      <c r="D758" t="s">
        <v>79</v>
      </c>
      <c r="E758" t="s">
        <v>79</v>
      </c>
      <c r="F758" t="s">
        <v>782</v>
      </c>
      <c r="G758" t="s">
        <v>753</v>
      </c>
      <c r="H758">
        <v>18801</v>
      </c>
      <c r="I758" t="s">
        <v>61</v>
      </c>
      <c r="J758" t="s">
        <v>490</v>
      </c>
      <c r="K758" t="s">
        <v>63</v>
      </c>
      <c r="L758">
        <v>29</v>
      </c>
      <c r="N758" t="str">
        <f t="shared" si="61"/>
        <v>0</v>
      </c>
      <c r="O758">
        <v>29</v>
      </c>
      <c r="P758" t="s">
        <v>99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103</v>
      </c>
      <c r="AB758" t="str">
        <f t="shared" si="59"/>
        <v>0230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131</v>
      </c>
      <c r="AO758" t="s">
        <v>132</v>
      </c>
      <c r="AP758" t="b">
        <v>0</v>
      </c>
      <c r="AQ758" t="b">
        <v>0</v>
      </c>
      <c r="AR758" t="s">
        <v>75</v>
      </c>
      <c r="AS758" t="b">
        <v>0</v>
      </c>
      <c r="AT758" t="s">
        <v>76</v>
      </c>
      <c r="AU758" t="s">
        <v>61</v>
      </c>
      <c r="AX758" t="s">
        <v>671</v>
      </c>
      <c r="AY758" t="s">
        <v>61</v>
      </c>
      <c r="BA758" t="b">
        <v>0</v>
      </c>
      <c r="BB758" t="s">
        <v>61</v>
      </c>
      <c r="BD758" t="s">
        <v>61</v>
      </c>
    </row>
    <row r="759" spans="1:56" x14ac:dyDescent="0.25">
      <c r="A759" t="s">
        <v>122</v>
      </c>
      <c r="B759" t="s">
        <v>804</v>
      </c>
      <c r="C759">
        <v>1700400</v>
      </c>
      <c r="D759" t="s">
        <v>79</v>
      </c>
      <c r="E759" t="s">
        <v>79</v>
      </c>
      <c r="F759" t="s">
        <v>782</v>
      </c>
      <c r="G759" t="s">
        <v>753</v>
      </c>
      <c r="H759">
        <v>18801</v>
      </c>
      <c r="I759" t="s">
        <v>61</v>
      </c>
      <c r="J759" t="s">
        <v>490</v>
      </c>
      <c r="K759" t="s">
        <v>63</v>
      </c>
      <c r="L759">
        <v>29</v>
      </c>
      <c r="N759" t="str">
        <f t="shared" si="61"/>
        <v>0</v>
      </c>
      <c r="O759">
        <v>29</v>
      </c>
      <c r="P759" t="s">
        <v>99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1</v>
      </c>
      <c r="Z759" t="b">
        <v>1</v>
      </c>
      <c r="AA759">
        <v>103</v>
      </c>
      <c r="AB759" t="str">
        <f t="shared" si="59"/>
        <v>0230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131</v>
      </c>
      <c r="AO759" t="s">
        <v>132</v>
      </c>
      <c r="AP759" t="b">
        <v>0</v>
      </c>
      <c r="AQ759" t="b">
        <v>0</v>
      </c>
      <c r="AR759" t="s">
        <v>75</v>
      </c>
      <c r="AS759" t="b">
        <v>0</v>
      </c>
      <c r="AT759" t="s">
        <v>76</v>
      </c>
      <c r="AU759" t="s">
        <v>61</v>
      </c>
      <c r="AX759" t="s">
        <v>671</v>
      </c>
      <c r="AY759" t="s">
        <v>61</v>
      </c>
      <c r="BA759" t="b">
        <v>0</v>
      </c>
      <c r="BB759" t="s">
        <v>61</v>
      </c>
      <c r="BD759" t="s">
        <v>61</v>
      </c>
    </row>
    <row r="760" spans="1:56" x14ac:dyDescent="0.25">
      <c r="A760" t="s">
        <v>364</v>
      </c>
      <c r="B760" t="s">
        <v>812</v>
      </c>
      <c r="C760">
        <v>1206310</v>
      </c>
      <c r="D760" t="s">
        <v>115</v>
      </c>
      <c r="E760" t="s">
        <v>115</v>
      </c>
      <c r="F760" t="s">
        <v>61</v>
      </c>
      <c r="G760" t="s">
        <v>721</v>
      </c>
      <c r="H760">
        <v>15005</v>
      </c>
      <c r="I760" t="s">
        <v>61</v>
      </c>
      <c r="J760" t="s">
        <v>375</v>
      </c>
      <c r="K760" t="s">
        <v>63</v>
      </c>
      <c r="L760" t="str">
        <f>"0"</f>
        <v>0</v>
      </c>
      <c r="N760" t="str">
        <f t="shared" si="61"/>
        <v>0</v>
      </c>
      <c r="P760" t="s">
        <v>99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103</v>
      </c>
      <c r="AB760" t="str">
        <f t="shared" si="59"/>
        <v>0230</v>
      </c>
      <c r="AC760" t="s">
        <v>69</v>
      </c>
      <c r="AD760" t="b">
        <v>0</v>
      </c>
      <c r="AE760" t="b">
        <v>0</v>
      </c>
      <c r="AF760" t="s">
        <v>70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131</v>
      </c>
      <c r="AO760" t="s">
        <v>339</v>
      </c>
      <c r="AP760" t="b">
        <v>0</v>
      </c>
      <c r="AQ760" t="b">
        <v>0</v>
      </c>
      <c r="AR760" t="s">
        <v>75</v>
      </c>
      <c r="AS760" t="b">
        <v>0</v>
      </c>
      <c r="AT760" t="s">
        <v>76</v>
      </c>
      <c r="AU760" t="s">
        <v>61</v>
      </c>
      <c r="AX760" t="s">
        <v>671</v>
      </c>
      <c r="AY760" t="s">
        <v>61</v>
      </c>
      <c r="BA760" t="b">
        <v>0</v>
      </c>
      <c r="BB760" t="s">
        <v>61</v>
      </c>
      <c r="BD760" t="s">
        <v>61</v>
      </c>
    </row>
    <row r="761" spans="1:56" x14ac:dyDescent="0.25">
      <c r="A761" t="s">
        <v>364</v>
      </c>
      <c r="B761" t="s">
        <v>812</v>
      </c>
      <c r="C761">
        <v>1206310</v>
      </c>
      <c r="D761" t="s">
        <v>88</v>
      </c>
      <c r="E761" t="s">
        <v>88</v>
      </c>
      <c r="G761" t="s">
        <v>753</v>
      </c>
      <c r="H761">
        <v>15008</v>
      </c>
      <c r="I761" t="s">
        <v>61</v>
      </c>
      <c r="J761" t="s">
        <v>379</v>
      </c>
      <c r="K761" t="s">
        <v>63</v>
      </c>
      <c r="L761">
        <v>25</v>
      </c>
      <c r="N761" t="str">
        <f t="shared" si="61"/>
        <v>0</v>
      </c>
      <c r="O761">
        <v>25</v>
      </c>
      <c r="P761" t="s">
        <v>99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1</v>
      </c>
      <c r="Z761" t="b">
        <v>1</v>
      </c>
      <c r="AA761">
        <v>103</v>
      </c>
      <c r="AB761" t="str">
        <f t="shared" si="59"/>
        <v>0230</v>
      </c>
      <c r="AC761" t="s">
        <v>69</v>
      </c>
      <c r="AD761" t="b">
        <v>0</v>
      </c>
      <c r="AE761" t="b">
        <v>0</v>
      </c>
      <c r="AF761" t="s">
        <v>70</v>
      </c>
      <c r="AG761" t="s">
        <v>61</v>
      </c>
      <c r="AH761" t="s">
        <v>61</v>
      </c>
      <c r="AI761" t="b">
        <v>1</v>
      </c>
      <c r="AJ761" t="s">
        <v>61</v>
      </c>
      <c r="AK761" t="s">
        <v>61</v>
      </c>
      <c r="AL761" t="s">
        <v>61</v>
      </c>
      <c r="AM761" t="s">
        <v>61</v>
      </c>
      <c r="AN761" t="s">
        <v>73</v>
      </c>
      <c r="AO761" t="s">
        <v>74</v>
      </c>
      <c r="AP761" t="b">
        <v>0</v>
      </c>
      <c r="AQ761" t="b">
        <v>0</v>
      </c>
      <c r="AR761" t="s">
        <v>75</v>
      </c>
      <c r="AS761" t="b">
        <v>0</v>
      </c>
      <c r="AT761" t="s">
        <v>76</v>
      </c>
      <c r="AU761" t="s">
        <v>61</v>
      </c>
      <c r="AX761" t="s">
        <v>671</v>
      </c>
      <c r="AY761" t="s">
        <v>61</v>
      </c>
      <c r="BA761" t="b">
        <v>0</v>
      </c>
      <c r="BB761" t="s">
        <v>61</v>
      </c>
      <c r="BD761" t="s">
        <v>61</v>
      </c>
    </row>
    <row r="762" spans="1:56" x14ac:dyDescent="0.25">
      <c r="A762" t="s">
        <v>480</v>
      </c>
      <c r="B762" t="s">
        <v>813</v>
      </c>
      <c r="C762">
        <v>8500355</v>
      </c>
      <c r="D762" t="s">
        <v>126</v>
      </c>
      <c r="E762" t="s">
        <v>126</v>
      </c>
      <c r="F762" t="s">
        <v>489</v>
      </c>
      <c r="G762" t="s">
        <v>749</v>
      </c>
      <c r="H762">
        <v>18801</v>
      </c>
      <c r="I762" t="s">
        <v>61</v>
      </c>
      <c r="J762" t="s">
        <v>490</v>
      </c>
      <c r="K762" t="s">
        <v>63</v>
      </c>
      <c r="L762">
        <v>29</v>
      </c>
      <c r="N762" t="str">
        <f t="shared" si="61"/>
        <v>0</v>
      </c>
      <c r="O762">
        <v>29</v>
      </c>
      <c r="P762" t="s">
        <v>64</v>
      </c>
      <c r="Q762" t="s">
        <v>65</v>
      </c>
      <c r="R762" t="s">
        <v>65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300</v>
      </c>
      <c r="AB762" t="str">
        <f t="shared" si="59"/>
        <v>0230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73</v>
      </c>
      <c r="AO762" t="s">
        <v>132</v>
      </c>
      <c r="AP762" t="b">
        <v>0</v>
      </c>
      <c r="AQ762" t="b">
        <v>0</v>
      </c>
      <c r="AR762" t="s">
        <v>75</v>
      </c>
      <c r="AS762" t="b">
        <v>0</v>
      </c>
      <c r="AT762" t="s">
        <v>76</v>
      </c>
      <c r="AU762" t="s">
        <v>61</v>
      </c>
      <c r="AX762" t="s">
        <v>671</v>
      </c>
      <c r="AY762" t="s">
        <v>61</v>
      </c>
      <c r="BA762" t="b">
        <v>0</v>
      </c>
      <c r="BB762" t="s">
        <v>61</v>
      </c>
      <c r="BC762">
        <v>8500355</v>
      </c>
      <c r="BD762" t="s">
        <v>61</v>
      </c>
    </row>
    <row r="763" spans="1:56" x14ac:dyDescent="0.25">
      <c r="A763" t="s">
        <v>480</v>
      </c>
      <c r="B763" t="s">
        <v>813</v>
      </c>
      <c r="C763">
        <v>8500355</v>
      </c>
      <c r="D763" t="s">
        <v>93</v>
      </c>
      <c r="E763" t="s">
        <v>93</v>
      </c>
      <c r="F763" t="s">
        <v>489</v>
      </c>
      <c r="G763" t="s">
        <v>757</v>
      </c>
      <c r="H763">
        <v>18801</v>
      </c>
      <c r="I763" t="s">
        <v>61</v>
      </c>
      <c r="J763" t="s">
        <v>490</v>
      </c>
      <c r="K763" t="s">
        <v>63</v>
      </c>
      <c r="L763">
        <v>30</v>
      </c>
      <c r="N763" t="str">
        <f t="shared" si="61"/>
        <v>0</v>
      </c>
      <c r="O763">
        <v>30</v>
      </c>
      <c r="P763" t="s">
        <v>64</v>
      </c>
      <c r="Q763" t="s">
        <v>65</v>
      </c>
      <c r="R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300</v>
      </c>
      <c r="AB763" t="str">
        <f t="shared" si="59"/>
        <v>0230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73</v>
      </c>
      <c r="AO763" t="s">
        <v>132</v>
      </c>
      <c r="AP763" t="b">
        <v>0</v>
      </c>
      <c r="AQ763" t="b">
        <v>0</v>
      </c>
      <c r="AR763" t="s">
        <v>75</v>
      </c>
      <c r="AS763" t="b">
        <v>0</v>
      </c>
      <c r="AT763" t="s">
        <v>76</v>
      </c>
      <c r="AU763" t="s">
        <v>61</v>
      </c>
      <c r="AX763" t="s">
        <v>671</v>
      </c>
      <c r="AY763" t="s">
        <v>61</v>
      </c>
      <c r="BA763" t="b">
        <v>0</v>
      </c>
      <c r="BB763" t="s">
        <v>61</v>
      </c>
      <c r="BC763">
        <v>8500355</v>
      </c>
      <c r="BD763" t="s">
        <v>61</v>
      </c>
    </row>
    <row r="764" spans="1:56" x14ac:dyDescent="0.25">
      <c r="A764" t="s">
        <v>423</v>
      </c>
      <c r="B764" t="s">
        <v>814</v>
      </c>
      <c r="C764">
        <v>3026010</v>
      </c>
      <c r="D764" t="s">
        <v>101</v>
      </c>
      <c r="E764" t="s">
        <v>101</v>
      </c>
      <c r="F764" t="s">
        <v>489</v>
      </c>
      <c r="G764" t="s">
        <v>749</v>
      </c>
      <c r="H764">
        <v>18801</v>
      </c>
      <c r="I764" t="s">
        <v>61</v>
      </c>
      <c r="J764" t="s">
        <v>490</v>
      </c>
      <c r="K764" t="s">
        <v>63</v>
      </c>
      <c r="L764">
        <v>29</v>
      </c>
      <c r="N764" t="str">
        <f t="shared" si="61"/>
        <v>0</v>
      </c>
      <c r="O764">
        <v>29</v>
      </c>
      <c r="P764" t="s">
        <v>99</v>
      </c>
      <c r="Q764" t="s">
        <v>65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103</v>
      </c>
      <c r="AB764" t="str">
        <f t="shared" si="59"/>
        <v>0230</v>
      </c>
      <c r="AC764" t="s">
        <v>810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73</v>
      </c>
      <c r="AO764" t="s">
        <v>132</v>
      </c>
      <c r="AP764" t="b">
        <v>0</v>
      </c>
      <c r="AQ764" t="b">
        <v>0</v>
      </c>
      <c r="AR764" t="s">
        <v>75</v>
      </c>
      <c r="AS764" t="b">
        <v>0</v>
      </c>
      <c r="AT764" t="s">
        <v>76</v>
      </c>
      <c r="AU764" t="s">
        <v>61</v>
      </c>
      <c r="AX764" t="s">
        <v>671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423</v>
      </c>
      <c r="B765" t="s">
        <v>814</v>
      </c>
      <c r="C765">
        <v>3026010</v>
      </c>
      <c r="D765" t="s">
        <v>151</v>
      </c>
      <c r="E765" t="s">
        <v>151</v>
      </c>
      <c r="F765" t="s">
        <v>489</v>
      </c>
      <c r="G765" t="s">
        <v>757</v>
      </c>
      <c r="H765">
        <v>18801</v>
      </c>
      <c r="I765" t="s">
        <v>61</v>
      </c>
      <c r="J765" t="s">
        <v>490</v>
      </c>
      <c r="K765" t="s">
        <v>63</v>
      </c>
      <c r="L765">
        <v>29</v>
      </c>
      <c r="N765">
        <v>1</v>
      </c>
      <c r="O765">
        <v>28</v>
      </c>
      <c r="P765" t="s">
        <v>99</v>
      </c>
      <c r="Q765" t="s">
        <v>65</v>
      </c>
      <c r="R765" t="s">
        <v>65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103</v>
      </c>
      <c r="AB765" t="str">
        <f t="shared" si="59"/>
        <v>0230</v>
      </c>
      <c r="AC765" t="s">
        <v>810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73</v>
      </c>
      <c r="AO765" t="s">
        <v>132</v>
      </c>
      <c r="AP765" t="b">
        <v>0</v>
      </c>
      <c r="AQ765" t="b">
        <v>0</v>
      </c>
      <c r="AR765" t="s">
        <v>75</v>
      </c>
      <c r="AS765" t="b">
        <v>0</v>
      </c>
      <c r="AT765" t="s">
        <v>76</v>
      </c>
      <c r="AU765" t="s">
        <v>61</v>
      </c>
      <c r="AX765" t="s">
        <v>671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309</v>
      </c>
      <c r="B766" t="s">
        <v>665</v>
      </c>
      <c r="C766" t="str">
        <f>"0101355"</f>
        <v>0101355</v>
      </c>
      <c r="D766" t="s">
        <v>115</v>
      </c>
      <c r="E766" t="s">
        <v>115</v>
      </c>
      <c r="F766" t="s">
        <v>311</v>
      </c>
      <c r="G766" t="s">
        <v>719</v>
      </c>
      <c r="H766">
        <v>17706</v>
      </c>
      <c r="I766" t="s">
        <v>61</v>
      </c>
      <c r="J766" t="s">
        <v>312</v>
      </c>
      <c r="K766" t="s">
        <v>63</v>
      </c>
      <c r="L766">
        <v>35</v>
      </c>
      <c r="N766" t="str">
        <f t="shared" ref="N766:N785" si="62">"0"</f>
        <v>0</v>
      </c>
      <c r="O766">
        <v>35</v>
      </c>
      <c r="P766" t="s">
        <v>64</v>
      </c>
      <c r="Q766" t="s">
        <v>65</v>
      </c>
      <c r="R766" t="s">
        <v>65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103</v>
      </c>
      <c r="AB766" t="str">
        <f t="shared" si="59"/>
        <v>0230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73</v>
      </c>
      <c r="AO766" t="s">
        <v>74</v>
      </c>
      <c r="AP766" t="b">
        <v>0</v>
      </c>
      <c r="AQ766" t="b">
        <v>0</v>
      </c>
      <c r="AR766" t="s">
        <v>75</v>
      </c>
      <c r="AS766" t="b">
        <v>0</v>
      </c>
      <c r="AT766" t="s">
        <v>76</v>
      </c>
      <c r="AU766" t="s">
        <v>61</v>
      </c>
      <c r="AX766" t="s">
        <v>671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309</v>
      </c>
      <c r="B767" t="s">
        <v>758</v>
      </c>
      <c r="C767" t="str">
        <f>"0101365"</f>
        <v>0101365</v>
      </c>
      <c r="D767" t="s">
        <v>115</v>
      </c>
      <c r="E767" t="s">
        <v>115</v>
      </c>
      <c r="F767" t="s">
        <v>311</v>
      </c>
      <c r="G767" t="s">
        <v>719</v>
      </c>
      <c r="H767">
        <v>17706</v>
      </c>
      <c r="I767" t="s">
        <v>61</v>
      </c>
      <c r="J767" t="s">
        <v>312</v>
      </c>
      <c r="K767" t="s">
        <v>63</v>
      </c>
      <c r="L767">
        <v>34</v>
      </c>
      <c r="N767" t="str">
        <f t="shared" si="62"/>
        <v>0</v>
      </c>
      <c r="O767">
        <v>34</v>
      </c>
      <c r="P767" t="s">
        <v>83</v>
      </c>
      <c r="Q767" t="s">
        <v>65</v>
      </c>
      <c r="R767" t="s">
        <v>65</v>
      </c>
      <c r="S767" t="s">
        <v>66</v>
      </c>
      <c r="T767" t="s">
        <v>67</v>
      </c>
      <c r="U767" t="s">
        <v>68</v>
      </c>
      <c r="V767" t="s">
        <v>68</v>
      </c>
      <c r="X767" t="b">
        <v>1</v>
      </c>
      <c r="Y767" t="b">
        <v>1</v>
      </c>
      <c r="Z767" t="b">
        <v>1</v>
      </c>
      <c r="AA767">
        <v>103</v>
      </c>
      <c r="AB767" t="str">
        <f t="shared" si="59"/>
        <v>0230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73</v>
      </c>
      <c r="AO767" t="s">
        <v>74</v>
      </c>
      <c r="AP767" t="b">
        <v>0</v>
      </c>
      <c r="AQ767" t="b">
        <v>0</v>
      </c>
      <c r="AR767" t="s">
        <v>75</v>
      </c>
      <c r="AS767" t="b">
        <v>0</v>
      </c>
      <c r="AT767" t="s">
        <v>76</v>
      </c>
      <c r="AU767" t="s">
        <v>61</v>
      </c>
      <c r="AX767" t="s">
        <v>671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533</v>
      </c>
      <c r="B768" t="s">
        <v>815</v>
      </c>
      <c r="C768" t="s">
        <v>816</v>
      </c>
      <c r="D768" t="s">
        <v>115</v>
      </c>
      <c r="E768" t="s">
        <v>115</v>
      </c>
      <c r="F768" t="s">
        <v>640</v>
      </c>
      <c r="G768" t="s">
        <v>733</v>
      </c>
      <c r="H768">
        <v>15006</v>
      </c>
      <c r="I768" t="s">
        <v>61</v>
      </c>
      <c r="J768" t="s">
        <v>641</v>
      </c>
      <c r="K768" t="s">
        <v>63</v>
      </c>
      <c r="L768">
        <v>40</v>
      </c>
      <c r="N768" t="str">
        <f t="shared" si="62"/>
        <v>0</v>
      </c>
      <c r="O768">
        <v>40</v>
      </c>
      <c r="P768" t="s">
        <v>83</v>
      </c>
      <c r="Q768" t="s">
        <v>84</v>
      </c>
      <c r="R768" t="s">
        <v>65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103</v>
      </c>
      <c r="AB768" t="str">
        <f t="shared" si="59"/>
        <v>0230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73</v>
      </c>
      <c r="AO768" t="s">
        <v>132</v>
      </c>
      <c r="AP768" t="b">
        <v>0</v>
      </c>
      <c r="AQ768" t="b">
        <v>0</v>
      </c>
      <c r="AR768" t="s">
        <v>75</v>
      </c>
      <c r="AS768" t="b">
        <v>0</v>
      </c>
      <c r="AT768" t="s">
        <v>76</v>
      </c>
      <c r="AU768" t="s">
        <v>61</v>
      </c>
      <c r="AX768" t="s">
        <v>671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117</v>
      </c>
      <c r="B769" t="s">
        <v>817</v>
      </c>
      <c r="C769">
        <v>2102365</v>
      </c>
      <c r="D769" t="s">
        <v>93</v>
      </c>
      <c r="E769" t="s">
        <v>93</v>
      </c>
      <c r="F769" t="s">
        <v>119</v>
      </c>
      <c r="G769" t="s">
        <v>791</v>
      </c>
      <c r="H769">
        <v>10006</v>
      </c>
      <c r="I769" t="s">
        <v>61</v>
      </c>
      <c r="J769" t="s">
        <v>121</v>
      </c>
      <c r="K769" t="s">
        <v>63</v>
      </c>
      <c r="L769">
        <v>35</v>
      </c>
      <c r="N769" t="str">
        <f t="shared" si="62"/>
        <v>0</v>
      </c>
      <c r="O769">
        <v>35</v>
      </c>
      <c r="P769" t="s">
        <v>83</v>
      </c>
      <c r="Q769" t="s">
        <v>84</v>
      </c>
      <c r="R769" t="s">
        <v>84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103</v>
      </c>
      <c r="AB769" t="str">
        <f t="shared" si="59"/>
        <v>0230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73</v>
      </c>
      <c r="AO769" t="s">
        <v>74</v>
      </c>
      <c r="AP769" t="b">
        <v>0</v>
      </c>
      <c r="AQ769" t="b">
        <v>0</v>
      </c>
      <c r="AR769" t="s">
        <v>75</v>
      </c>
      <c r="AS769" t="b">
        <v>0</v>
      </c>
      <c r="AT769" t="s">
        <v>76</v>
      </c>
      <c r="AU769" t="s">
        <v>61</v>
      </c>
      <c r="AX769" t="s">
        <v>671</v>
      </c>
      <c r="AY769" t="s">
        <v>61</v>
      </c>
      <c r="BA769" t="b">
        <v>0</v>
      </c>
      <c r="BB769" t="s">
        <v>61</v>
      </c>
      <c r="BC769">
        <v>8815100</v>
      </c>
      <c r="BD769" t="s">
        <v>61</v>
      </c>
    </row>
    <row r="770" spans="1:56" x14ac:dyDescent="0.25">
      <c r="A770" t="s">
        <v>117</v>
      </c>
      <c r="B770" t="s">
        <v>817</v>
      </c>
      <c r="C770">
        <v>2102365</v>
      </c>
      <c r="D770" t="s">
        <v>115</v>
      </c>
      <c r="E770" t="s">
        <v>115</v>
      </c>
      <c r="F770" t="s">
        <v>119</v>
      </c>
      <c r="G770" t="s">
        <v>705</v>
      </c>
      <c r="H770">
        <v>10006</v>
      </c>
      <c r="I770" t="s">
        <v>61</v>
      </c>
      <c r="J770" t="s">
        <v>121</v>
      </c>
      <c r="K770" t="s">
        <v>63</v>
      </c>
      <c r="L770">
        <v>35</v>
      </c>
      <c r="N770" t="str">
        <f t="shared" si="62"/>
        <v>0</v>
      </c>
      <c r="O770">
        <v>35</v>
      </c>
      <c r="P770" t="s">
        <v>83</v>
      </c>
      <c r="Q770" t="s">
        <v>84</v>
      </c>
      <c r="R770" t="s">
        <v>84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103</v>
      </c>
      <c r="AB770" t="str">
        <f t="shared" si="59"/>
        <v>0230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73</v>
      </c>
      <c r="AO770" t="s">
        <v>74</v>
      </c>
      <c r="AP770" t="b">
        <v>0</v>
      </c>
      <c r="AQ770" t="b">
        <v>0</v>
      </c>
      <c r="AR770" t="s">
        <v>75</v>
      </c>
      <c r="AS770" t="b">
        <v>0</v>
      </c>
      <c r="AT770" t="s">
        <v>76</v>
      </c>
      <c r="AU770" t="s">
        <v>61</v>
      </c>
      <c r="AX770" t="s">
        <v>671</v>
      </c>
      <c r="AY770" t="s">
        <v>61</v>
      </c>
      <c r="BA770" t="b">
        <v>0</v>
      </c>
      <c r="BB770" t="s">
        <v>61</v>
      </c>
      <c r="BC770">
        <v>8815100</v>
      </c>
      <c r="BD770" t="s">
        <v>61</v>
      </c>
    </row>
    <row r="771" spans="1:56" x14ac:dyDescent="0.25">
      <c r="A771" t="s">
        <v>117</v>
      </c>
      <c r="B771" t="s">
        <v>817</v>
      </c>
      <c r="C771">
        <v>2102365</v>
      </c>
      <c r="D771" t="s">
        <v>88</v>
      </c>
      <c r="E771" t="s">
        <v>88</v>
      </c>
      <c r="F771" t="s">
        <v>119</v>
      </c>
      <c r="G771" t="s">
        <v>731</v>
      </c>
      <c r="H771">
        <v>10006</v>
      </c>
      <c r="I771" t="s">
        <v>61</v>
      </c>
      <c r="J771" t="s">
        <v>121</v>
      </c>
      <c r="K771" t="s">
        <v>63</v>
      </c>
      <c r="L771">
        <v>35</v>
      </c>
      <c r="N771" t="str">
        <f t="shared" si="62"/>
        <v>0</v>
      </c>
      <c r="O771">
        <v>35</v>
      </c>
      <c r="P771" t="s">
        <v>83</v>
      </c>
      <c r="Q771" t="s">
        <v>84</v>
      </c>
      <c r="R771" t="s">
        <v>84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103</v>
      </c>
      <c r="AB771" t="str">
        <f t="shared" ref="AB771:AB825" si="63">"0230"</f>
        <v>0230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73</v>
      </c>
      <c r="AO771" t="s">
        <v>74</v>
      </c>
      <c r="AP771" t="b">
        <v>0</v>
      </c>
      <c r="AQ771" t="b">
        <v>0</v>
      </c>
      <c r="AR771" t="s">
        <v>75</v>
      </c>
      <c r="AS771" t="b">
        <v>0</v>
      </c>
      <c r="AT771" t="s">
        <v>76</v>
      </c>
      <c r="AU771" t="s">
        <v>61</v>
      </c>
      <c r="AX771" t="s">
        <v>671</v>
      </c>
      <c r="AY771" t="s">
        <v>61</v>
      </c>
      <c r="BA771" t="b">
        <v>0</v>
      </c>
      <c r="BB771" t="s">
        <v>61</v>
      </c>
      <c r="BC771">
        <v>8815100</v>
      </c>
      <c r="BD771" t="s">
        <v>61</v>
      </c>
    </row>
    <row r="772" spans="1:56" x14ac:dyDescent="0.25">
      <c r="A772" t="s">
        <v>122</v>
      </c>
      <c r="B772" t="s">
        <v>765</v>
      </c>
      <c r="C772">
        <v>1000410</v>
      </c>
      <c r="D772" t="s">
        <v>101</v>
      </c>
      <c r="E772" t="s">
        <v>101</v>
      </c>
      <c r="F772" t="s">
        <v>668</v>
      </c>
      <c r="G772" t="s">
        <v>818</v>
      </c>
      <c r="H772">
        <v>99321</v>
      </c>
      <c r="I772" t="s">
        <v>61</v>
      </c>
      <c r="J772" t="s">
        <v>670</v>
      </c>
      <c r="K772" t="s">
        <v>63</v>
      </c>
      <c r="L772" t="str">
        <f>"0"</f>
        <v>0</v>
      </c>
      <c r="N772" t="str">
        <f t="shared" si="62"/>
        <v>0</v>
      </c>
      <c r="P772" t="s">
        <v>99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0</v>
      </c>
      <c r="Y772" t="b">
        <v>0</v>
      </c>
      <c r="Z772" t="b">
        <v>0</v>
      </c>
      <c r="AA772">
        <v>103</v>
      </c>
      <c r="AB772" t="str">
        <f t="shared" si="63"/>
        <v>0230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73</v>
      </c>
      <c r="AO772" t="s">
        <v>74</v>
      </c>
      <c r="AP772" t="b">
        <v>0</v>
      </c>
      <c r="AQ772" t="b">
        <v>0</v>
      </c>
      <c r="AR772" t="s">
        <v>143</v>
      </c>
      <c r="AS772" t="b">
        <v>0</v>
      </c>
      <c r="AT772" t="s">
        <v>76</v>
      </c>
      <c r="AU772" t="s">
        <v>61</v>
      </c>
      <c r="AX772" t="s">
        <v>671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56</v>
      </c>
      <c r="B773" t="s">
        <v>776</v>
      </c>
      <c r="C773">
        <v>2106310</v>
      </c>
      <c r="D773" t="s">
        <v>115</v>
      </c>
      <c r="E773" t="s">
        <v>115</v>
      </c>
      <c r="F773" t="s">
        <v>640</v>
      </c>
      <c r="G773" t="s">
        <v>791</v>
      </c>
      <c r="H773">
        <v>15006</v>
      </c>
      <c r="I773" t="s">
        <v>61</v>
      </c>
      <c r="J773" t="s">
        <v>641</v>
      </c>
      <c r="K773" t="s">
        <v>63</v>
      </c>
      <c r="L773">
        <v>25</v>
      </c>
      <c r="N773" t="str">
        <f t="shared" si="62"/>
        <v>0</v>
      </c>
      <c r="O773">
        <v>25</v>
      </c>
      <c r="P773" t="s">
        <v>64</v>
      </c>
      <c r="Q773" t="s">
        <v>65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103</v>
      </c>
      <c r="AB773" t="str">
        <f t="shared" si="63"/>
        <v>0230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73</v>
      </c>
      <c r="AO773" t="s">
        <v>74</v>
      </c>
      <c r="AP773" t="b">
        <v>0</v>
      </c>
      <c r="AQ773" t="b">
        <v>0</v>
      </c>
      <c r="AR773" t="s">
        <v>75</v>
      </c>
      <c r="AS773" t="b">
        <v>0</v>
      </c>
      <c r="AT773" t="s">
        <v>76</v>
      </c>
      <c r="AU773" t="s">
        <v>61</v>
      </c>
      <c r="AX773" t="s">
        <v>671</v>
      </c>
      <c r="AY773" t="s">
        <v>61</v>
      </c>
      <c r="BA773" t="b">
        <v>0</v>
      </c>
      <c r="BB773" t="s">
        <v>61</v>
      </c>
      <c r="BD773" t="s">
        <v>61</v>
      </c>
    </row>
    <row r="774" spans="1:56" x14ac:dyDescent="0.25">
      <c r="A774" t="s">
        <v>122</v>
      </c>
      <c r="B774" t="s">
        <v>159</v>
      </c>
      <c r="C774">
        <v>2106350</v>
      </c>
      <c r="D774" t="s">
        <v>88</v>
      </c>
      <c r="E774" t="s">
        <v>88</v>
      </c>
      <c r="F774" t="s">
        <v>80</v>
      </c>
      <c r="G774" t="s">
        <v>742</v>
      </c>
      <c r="H774">
        <v>10002</v>
      </c>
      <c r="I774" t="s">
        <v>61</v>
      </c>
      <c r="J774" t="s">
        <v>82</v>
      </c>
      <c r="K774" t="s">
        <v>63</v>
      </c>
      <c r="L774">
        <v>35</v>
      </c>
      <c r="N774" t="str">
        <f t="shared" si="62"/>
        <v>0</v>
      </c>
      <c r="O774">
        <v>35</v>
      </c>
      <c r="P774" t="s">
        <v>64</v>
      </c>
      <c r="Q774" t="s">
        <v>65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103</v>
      </c>
      <c r="AB774" t="str">
        <f t="shared" si="63"/>
        <v>0230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73</v>
      </c>
      <c r="AO774" t="s">
        <v>74</v>
      </c>
      <c r="AP774" t="b">
        <v>0</v>
      </c>
      <c r="AQ774" t="b">
        <v>0</v>
      </c>
      <c r="AR774" t="s">
        <v>75</v>
      </c>
      <c r="AS774" t="b">
        <v>0</v>
      </c>
      <c r="AT774" t="s">
        <v>76</v>
      </c>
      <c r="AU774" t="s">
        <v>61</v>
      </c>
      <c r="AX774" t="s">
        <v>671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122</v>
      </c>
      <c r="B775" t="s">
        <v>174</v>
      </c>
      <c r="C775">
        <v>2106390</v>
      </c>
      <c r="D775" t="s">
        <v>88</v>
      </c>
      <c r="E775" t="s">
        <v>88</v>
      </c>
      <c r="F775" t="s">
        <v>80</v>
      </c>
      <c r="G775" t="s">
        <v>720</v>
      </c>
      <c r="H775">
        <v>10002</v>
      </c>
      <c r="I775" t="s">
        <v>61</v>
      </c>
      <c r="J775" t="s">
        <v>82</v>
      </c>
      <c r="K775" t="s">
        <v>63</v>
      </c>
      <c r="L775">
        <v>36</v>
      </c>
      <c r="N775" t="str">
        <f t="shared" si="62"/>
        <v>0</v>
      </c>
      <c r="O775">
        <v>36</v>
      </c>
      <c r="P775" t="s">
        <v>83</v>
      </c>
      <c r="Q775" t="s">
        <v>65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103</v>
      </c>
      <c r="AB775" t="str">
        <f t="shared" si="63"/>
        <v>0230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73</v>
      </c>
      <c r="AO775" t="s">
        <v>74</v>
      </c>
      <c r="AP775" t="b">
        <v>0</v>
      </c>
      <c r="AQ775" t="b">
        <v>0</v>
      </c>
      <c r="AR775" t="s">
        <v>75</v>
      </c>
      <c r="AS775" t="b">
        <v>0</v>
      </c>
      <c r="AT775" t="s">
        <v>76</v>
      </c>
      <c r="AU775" t="s">
        <v>61</v>
      </c>
      <c r="AX775" t="s">
        <v>671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480</v>
      </c>
      <c r="B776" t="s">
        <v>487</v>
      </c>
      <c r="C776">
        <v>8500355</v>
      </c>
      <c r="D776" t="s">
        <v>88</v>
      </c>
      <c r="E776" t="s">
        <v>88</v>
      </c>
      <c r="F776" t="s">
        <v>489</v>
      </c>
      <c r="G776" t="s">
        <v>675</v>
      </c>
      <c r="H776">
        <v>18801</v>
      </c>
      <c r="I776" t="s">
        <v>61</v>
      </c>
      <c r="J776" t="s">
        <v>490</v>
      </c>
      <c r="K776" t="s">
        <v>63</v>
      </c>
      <c r="L776">
        <v>47</v>
      </c>
      <c r="N776" t="str">
        <f t="shared" si="62"/>
        <v>0</v>
      </c>
      <c r="O776">
        <v>47</v>
      </c>
      <c r="P776" t="s">
        <v>64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300</v>
      </c>
      <c r="AB776" t="str">
        <f t="shared" si="63"/>
        <v>0230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73</v>
      </c>
      <c r="AO776" t="s">
        <v>132</v>
      </c>
      <c r="AP776" t="b">
        <v>0</v>
      </c>
      <c r="AQ776" t="b">
        <v>0</v>
      </c>
      <c r="AR776" t="s">
        <v>75</v>
      </c>
      <c r="AS776" t="b">
        <v>0</v>
      </c>
      <c r="AT776" t="s">
        <v>76</v>
      </c>
      <c r="AU776" t="s">
        <v>61</v>
      </c>
      <c r="AX776" t="s">
        <v>671</v>
      </c>
      <c r="AY776" t="s">
        <v>61</v>
      </c>
      <c r="BA776" t="b">
        <v>0</v>
      </c>
      <c r="BB776" t="s">
        <v>61</v>
      </c>
      <c r="BC776">
        <v>8500355</v>
      </c>
      <c r="BD776" t="s">
        <v>61</v>
      </c>
    </row>
    <row r="777" spans="1:56" x14ac:dyDescent="0.25">
      <c r="A777" t="s">
        <v>503</v>
      </c>
      <c r="B777" t="s">
        <v>819</v>
      </c>
      <c r="C777">
        <v>7963130</v>
      </c>
      <c r="D777" t="s">
        <v>126</v>
      </c>
      <c r="E777" t="s">
        <v>126</v>
      </c>
      <c r="F777" t="s">
        <v>786</v>
      </c>
      <c r="G777" t="s">
        <v>820</v>
      </c>
      <c r="H777">
        <v>15009</v>
      </c>
      <c r="I777" t="s">
        <v>61</v>
      </c>
      <c r="J777" t="s">
        <v>787</v>
      </c>
      <c r="K777" t="s">
        <v>63</v>
      </c>
      <c r="L777">
        <v>15</v>
      </c>
      <c r="M777" t="str">
        <f>"0"</f>
        <v>0</v>
      </c>
      <c r="N777" t="str">
        <f t="shared" si="62"/>
        <v>0</v>
      </c>
      <c r="O777">
        <v>15</v>
      </c>
      <c r="P777" t="s">
        <v>99</v>
      </c>
      <c r="Q777" t="s">
        <v>65</v>
      </c>
      <c r="R777" t="s">
        <v>65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200</v>
      </c>
      <c r="AB777" t="str">
        <f t="shared" si="63"/>
        <v>0230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73</v>
      </c>
      <c r="AO777" t="s">
        <v>132</v>
      </c>
      <c r="AP777" t="b">
        <v>0</v>
      </c>
      <c r="AQ777" t="b">
        <v>0</v>
      </c>
      <c r="AR777" t="s">
        <v>75</v>
      </c>
      <c r="AS777" t="b">
        <v>0</v>
      </c>
      <c r="AT777" t="s">
        <v>76</v>
      </c>
      <c r="AU777" t="s">
        <v>61</v>
      </c>
      <c r="AX777" t="s">
        <v>671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364</v>
      </c>
      <c r="B778" t="s">
        <v>571</v>
      </c>
      <c r="C778">
        <v>1200310</v>
      </c>
      <c r="D778" t="s">
        <v>126</v>
      </c>
      <c r="E778" t="s">
        <v>126</v>
      </c>
      <c r="G778" t="s">
        <v>703</v>
      </c>
      <c r="H778">
        <v>13003</v>
      </c>
      <c r="I778" t="s">
        <v>61</v>
      </c>
      <c r="J778" t="s">
        <v>572</v>
      </c>
      <c r="K778" t="s">
        <v>63</v>
      </c>
      <c r="L778">
        <v>25</v>
      </c>
      <c r="N778" t="str">
        <f t="shared" si="62"/>
        <v>0</v>
      </c>
      <c r="O778">
        <v>25</v>
      </c>
      <c r="P778" t="s">
        <v>99</v>
      </c>
      <c r="Q778" t="s">
        <v>65</v>
      </c>
      <c r="R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103</v>
      </c>
      <c r="AB778" t="str">
        <f t="shared" si="63"/>
        <v>0230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73</v>
      </c>
      <c r="AO778" t="s">
        <v>100</v>
      </c>
      <c r="AP778" t="b">
        <v>0</v>
      </c>
      <c r="AQ778" t="b">
        <v>0</v>
      </c>
      <c r="AR778" t="s">
        <v>75</v>
      </c>
      <c r="AS778" t="b">
        <v>0</v>
      </c>
      <c r="AT778" t="s">
        <v>76</v>
      </c>
      <c r="AU778" t="s">
        <v>61</v>
      </c>
      <c r="AX778" t="s">
        <v>671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364</v>
      </c>
      <c r="B779" t="s">
        <v>571</v>
      </c>
      <c r="C779">
        <v>1200310</v>
      </c>
      <c r="D779" t="s">
        <v>93</v>
      </c>
      <c r="E779" t="s">
        <v>93</v>
      </c>
      <c r="G779" t="s">
        <v>709</v>
      </c>
      <c r="H779">
        <v>13003</v>
      </c>
      <c r="I779" t="s">
        <v>61</v>
      </c>
      <c r="J779" t="s">
        <v>572</v>
      </c>
      <c r="K779" t="s">
        <v>63</v>
      </c>
      <c r="L779">
        <v>25</v>
      </c>
      <c r="N779" t="str">
        <f t="shared" si="62"/>
        <v>0</v>
      </c>
      <c r="O779">
        <v>25</v>
      </c>
      <c r="P779" t="s">
        <v>99</v>
      </c>
      <c r="Q779" t="s">
        <v>65</v>
      </c>
      <c r="R779" t="s">
        <v>65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103</v>
      </c>
      <c r="AB779" t="str">
        <f t="shared" si="63"/>
        <v>0230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61</v>
      </c>
      <c r="AK779" t="s">
        <v>61</v>
      </c>
      <c r="AL779" t="s">
        <v>61</v>
      </c>
      <c r="AM779" t="s">
        <v>61</v>
      </c>
      <c r="AN779" t="s">
        <v>73</v>
      </c>
      <c r="AO779" t="s">
        <v>100</v>
      </c>
      <c r="AP779" t="b">
        <v>0</v>
      </c>
      <c r="AQ779" t="b">
        <v>0</v>
      </c>
      <c r="AR779" t="s">
        <v>75</v>
      </c>
      <c r="AS779" t="b">
        <v>0</v>
      </c>
      <c r="AT779" t="s">
        <v>76</v>
      </c>
      <c r="AU779" t="s">
        <v>61</v>
      </c>
      <c r="AX779" t="s">
        <v>671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309</v>
      </c>
      <c r="B780" t="s">
        <v>821</v>
      </c>
      <c r="C780">
        <v>1303410</v>
      </c>
      <c r="D780" t="s">
        <v>93</v>
      </c>
      <c r="E780" t="s">
        <v>93</v>
      </c>
      <c r="F780" t="s">
        <v>321</v>
      </c>
      <c r="G780" t="s">
        <v>666</v>
      </c>
      <c r="H780">
        <v>25110</v>
      </c>
      <c r="I780" t="s">
        <v>61</v>
      </c>
      <c r="J780" t="s">
        <v>322</v>
      </c>
      <c r="K780" t="s">
        <v>63</v>
      </c>
      <c r="L780">
        <v>1</v>
      </c>
      <c r="N780" t="str">
        <f t="shared" si="62"/>
        <v>0</v>
      </c>
      <c r="O780">
        <v>1</v>
      </c>
      <c r="P780" t="s">
        <v>99</v>
      </c>
      <c r="Q780" t="s">
        <v>65</v>
      </c>
      <c r="R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103</v>
      </c>
      <c r="AB780" t="str">
        <f t="shared" si="63"/>
        <v>0230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73</v>
      </c>
      <c r="AO780" t="s">
        <v>74</v>
      </c>
      <c r="AP780" t="b">
        <v>0</v>
      </c>
      <c r="AQ780" t="b">
        <v>0</v>
      </c>
      <c r="AR780" t="s">
        <v>75</v>
      </c>
      <c r="AS780" t="b">
        <v>0</v>
      </c>
      <c r="AT780" t="s">
        <v>76</v>
      </c>
      <c r="AU780" t="s">
        <v>61</v>
      </c>
      <c r="AX780" t="s">
        <v>671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309</v>
      </c>
      <c r="B781" t="s">
        <v>822</v>
      </c>
      <c r="C781" t="str">
        <f>"0109360"</f>
        <v>0109360</v>
      </c>
      <c r="D781" t="s">
        <v>101</v>
      </c>
      <c r="E781" t="s">
        <v>101</v>
      </c>
      <c r="F781" t="s">
        <v>546</v>
      </c>
      <c r="G781" t="s">
        <v>666</v>
      </c>
      <c r="H781" t="str">
        <f>"08001"</f>
        <v>08001</v>
      </c>
      <c r="I781" t="s">
        <v>61</v>
      </c>
      <c r="J781" t="s">
        <v>547</v>
      </c>
      <c r="K781" t="s">
        <v>63</v>
      </c>
      <c r="L781">
        <v>15</v>
      </c>
      <c r="N781" t="str">
        <f t="shared" si="62"/>
        <v>0</v>
      </c>
      <c r="O781">
        <v>15</v>
      </c>
      <c r="P781" t="s">
        <v>99</v>
      </c>
      <c r="Q781" t="s">
        <v>84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103</v>
      </c>
      <c r="AB781" t="str">
        <f t="shared" si="63"/>
        <v>0230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73</v>
      </c>
      <c r="AO781" t="s">
        <v>74</v>
      </c>
      <c r="AP781" t="b">
        <v>0</v>
      </c>
      <c r="AQ781" t="b">
        <v>0</v>
      </c>
      <c r="AR781" t="s">
        <v>75</v>
      </c>
      <c r="AS781" t="b">
        <v>0</v>
      </c>
      <c r="AT781" t="s">
        <v>76</v>
      </c>
      <c r="AU781" t="s">
        <v>61</v>
      </c>
      <c r="AX781" t="s">
        <v>671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309</v>
      </c>
      <c r="B782" t="s">
        <v>525</v>
      </c>
      <c r="C782" t="str">
        <f>"0101370"</f>
        <v>0101370</v>
      </c>
      <c r="D782" t="s">
        <v>126</v>
      </c>
      <c r="E782" t="s">
        <v>126</v>
      </c>
      <c r="F782" t="s">
        <v>311</v>
      </c>
      <c r="G782" t="s">
        <v>719</v>
      </c>
      <c r="H782">
        <v>17706</v>
      </c>
      <c r="I782" t="s">
        <v>61</v>
      </c>
      <c r="J782" t="s">
        <v>312</v>
      </c>
      <c r="K782" t="s">
        <v>63</v>
      </c>
      <c r="L782">
        <v>5</v>
      </c>
      <c r="N782" t="str">
        <f t="shared" si="62"/>
        <v>0</v>
      </c>
      <c r="O782">
        <v>5</v>
      </c>
      <c r="P782" t="s">
        <v>99</v>
      </c>
      <c r="Q782" t="s">
        <v>84</v>
      </c>
      <c r="R782" t="s">
        <v>65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103</v>
      </c>
      <c r="AB782" t="str">
        <f t="shared" si="63"/>
        <v>0230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61</v>
      </c>
      <c r="AK782" t="s">
        <v>61</v>
      </c>
      <c r="AL782" t="s">
        <v>61</v>
      </c>
      <c r="AM782" t="s">
        <v>61</v>
      </c>
      <c r="AN782" t="s">
        <v>73</v>
      </c>
      <c r="AO782" t="s">
        <v>74</v>
      </c>
      <c r="AP782" t="b">
        <v>0</v>
      </c>
      <c r="AQ782" t="b">
        <v>0</v>
      </c>
      <c r="AR782" t="s">
        <v>75</v>
      </c>
      <c r="AS782" t="b">
        <v>0</v>
      </c>
      <c r="AT782" t="s">
        <v>76</v>
      </c>
      <c r="AU782" t="s">
        <v>61</v>
      </c>
      <c r="AX782" t="s">
        <v>671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443</v>
      </c>
      <c r="B783" t="s">
        <v>823</v>
      </c>
      <c r="C783">
        <v>8600680</v>
      </c>
      <c r="D783" t="s">
        <v>126</v>
      </c>
      <c r="E783" t="s">
        <v>126</v>
      </c>
      <c r="F783" t="s">
        <v>605</v>
      </c>
      <c r="G783" t="s">
        <v>675</v>
      </c>
      <c r="H783">
        <v>17703</v>
      </c>
      <c r="I783" t="s">
        <v>61</v>
      </c>
      <c r="J783" t="s">
        <v>606</v>
      </c>
      <c r="K783" t="s">
        <v>63</v>
      </c>
      <c r="L783" t="str">
        <f>"0"</f>
        <v>0</v>
      </c>
      <c r="N783" t="str">
        <f t="shared" si="62"/>
        <v>0</v>
      </c>
      <c r="P783" t="s">
        <v>64</v>
      </c>
      <c r="Q783" t="s">
        <v>65</v>
      </c>
      <c r="R783" t="s">
        <v>65</v>
      </c>
      <c r="S783" t="s">
        <v>66</v>
      </c>
      <c r="T783" t="s">
        <v>67</v>
      </c>
      <c r="U783" t="s">
        <v>68</v>
      </c>
      <c r="V783" t="s">
        <v>68</v>
      </c>
      <c r="X783" t="b">
        <v>0</v>
      </c>
      <c r="Y783" t="b">
        <v>0</v>
      </c>
      <c r="Z783" t="b">
        <v>0</v>
      </c>
      <c r="AA783">
        <v>300</v>
      </c>
      <c r="AB783" t="str">
        <f t="shared" si="63"/>
        <v>0230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61</v>
      </c>
      <c r="AK783" t="s">
        <v>61</v>
      </c>
      <c r="AL783" t="s">
        <v>61</v>
      </c>
      <c r="AM783" t="s">
        <v>61</v>
      </c>
      <c r="AN783" t="s">
        <v>73</v>
      </c>
      <c r="AO783" t="s">
        <v>132</v>
      </c>
      <c r="AP783" t="b">
        <v>0</v>
      </c>
      <c r="AQ783" t="b">
        <v>0</v>
      </c>
      <c r="AR783" t="s">
        <v>75</v>
      </c>
      <c r="AS783" t="b">
        <v>0</v>
      </c>
      <c r="AT783" t="s">
        <v>76</v>
      </c>
      <c r="AU783" t="s">
        <v>61</v>
      </c>
      <c r="AX783" t="s">
        <v>671</v>
      </c>
      <c r="AY783" t="s">
        <v>61</v>
      </c>
      <c r="BA783" t="b">
        <v>0</v>
      </c>
      <c r="BB783" t="s">
        <v>61</v>
      </c>
      <c r="BC783">
        <v>8600080</v>
      </c>
      <c r="BD783" t="s">
        <v>61</v>
      </c>
    </row>
    <row r="784" spans="1:56" x14ac:dyDescent="0.25">
      <c r="A784" t="s">
        <v>340</v>
      </c>
      <c r="B784" t="s">
        <v>360</v>
      </c>
      <c r="C784" t="str">
        <f>"0708360"</f>
        <v>0708360</v>
      </c>
      <c r="D784" t="s">
        <v>93</v>
      </c>
      <c r="E784" t="s">
        <v>93</v>
      </c>
      <c r="F784" t="s">
        <v>361</v>
      </c>
      <c r="G784" t="s">
        <v>713</v>
      </c>
      <c r="I784" t="s">
        <v>61</v>
      </c>
      <c r="J784" t="s">
        <v>362</v>
      </c>
      <c r="K784" t="s">
        <v>63</v>
      </c>
      <c r="L784">
        <v>35</v>
      </c>
      <c r="N784" t="str">
        <f t="shared" si="62"/>
        <v>0</v>
      </c>
      <c r="O784">
        <v>35</v>
      </c>
      <c r="P784" t="s">
        <v>99</v>
      </c>
      <c r="Q784" t="s">
        <v>84</v>
      </c>
      <c r="R784" t="s">
        <v>65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103</v>
      </c>
      <c r="AB784" t="str">
        <f t="shared" si="63"/>
        <v>0230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87</v>
      </c>
      <c r="AK784" t="s">
        <v>61</v>
      </c>
      <c r="AL784" t="s">
        <v>61</v>
      </c>
      <c r="AM784" t="s">
        <v>61</v>
      </c>
      <c r="AN784" t="s">
        <v>73</v>
      </c>
      <c r="AO784" t="s">
        <v>74</v>
      </c>
      <c r="AP784" t="b">
        <v>0</v>
      </c>
      <c r="AQ784" t="b">
        <v>0</v>
      </c>
      <c r="AR784" t="s">
        <v>75</v>
      </c>
      <c r="AS784" t="b">
        <v>0</v>
      </c>
      <c r="AT784" t="s">
        <v>76</v>
      </c>
      <c r="AU784" t="s">
        <v>61</v>
      </c>
      <c r="AX784" t="s">
        <v>671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122</v>
      </c>
      <c r="B785" t="s">
        <v>182</v>
      </c>
      <c r="C785">
        <v>1700370</v>
      </c>
      <c r="D785" t="s">
        <v>183</v>
      </c>
      <c r="E785" t="s">
        <v>183</v>
      </c>
      <c r="F785" t="s">
        <v>177</v>
      </c>
      <c r="G785" t="s">
        <v>229</v>
      </c>
      <c r="H785" t="s">
        <v>179</v>
      </c>
      <c r="I785" t="s">
        <v>61</v>
      </c>
      <c r="K785" t="s">
        <v>189</v>
      </c>
      <c r="L785">
        <v>25</v>
      </c>
      <c r="M785" t="str">
        <f>"0"</f>
        <v>0</v>
      </c>
      <c r="N785" t="str">
        <f t="shared" si="62"/>
        <v>0</v>
      </c>
      <c r="O785">
        <v>25</v>
      </c>
      <c r="P785" t="s">
        <v>64</v>
      </c>
      <c r="Q785" t="s">
        <v>65</v>
      </c>
      <c r="R785" t="s">
        <v>65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103</v>
      </c>
      <c r="AB785" t="str">
        <f t="shared" si="63"/>
        <v>0230</v>
      </c>
      <c r="AC785" t="s">
        <v>69</v>
      </c>
      <c r="AD785" t="b">
        <v>0</v>
      </c>
      <c r="AE785" t="b">
        <v>0</v>
      </c>
      <c r="AF785" t="s">
        <v>181</v>
      </c>
      <c r="AG785" t="s">
        <v>61</v>
      </c>
      <c r="AH785" t="s">
        <v>61</v>
      </c>
      <c r="AI785" t="b">
        <v>1</v>
      </c>
      <c r="AJ785" t="s">
        <v>61</v>
      </c>
      <c r="AK785" t="s">
        <v>61</v>
      </c>
      <c r="AL785" t="s">
        <v>61</v>
      </c>
      <c r="AM785" t="s">
        <v>61</v>
      </c>
      <c r="AN785" t="s">
        <v>131</v>
      </c>
      <c r="AO785" t="s">
        <v>132</v>
      </c>
      <c r="AP785" t="b">
        <v>0</v>
      </c>
      <c r="AQ785" t="b">
        <v>0</v>
      </c>
      <c r="AR785" t="s">
        <v>75</v>
      </c>
      <c r="AS785" t="b">
        <v>0</v>
      </c>
      <c r="AT785" t="s">
        <v>76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309</v>
      </c>
      <c r="B786" t="s">
        <v>331</v>
      </c>
      <c r="C786" t="str">
        <f>"0400320"</f>
        <v>0400320</v>
      </c>
      <c r="D786" t="s">
        <v>101</v>
      </c>
      <c r="E786" t="s">
        <v>101</v>
      </c>
      <c r="F786" t="s">
        <v>329</v>
      </c>
      <c r="G786" t="s">
        <v>666</v>
      </c>
      <c r="H786" t="str">
        <f>"01001"</f>
        <v>01001</v>
      </c>
      <c r="I786" t="s">
        <v>61</v>
      </c>
      <c r="J786" t="s">
        <v>330</v>
      </c>
      <c r="K786" t="s">
        <v>63</v>
      </c>
      <c r="L786">
        <v>15</v>
      </c>
      <c r="N786">
        <v>1</v>
      </c>
      <c r="O786">
        <v>14</v>
      </c>
      <c r="P786" t="s">
        <v>99</v>
      </c>
      <c r="Q786" t="s">
        <v>65</v>
      </c>
      <c r="R786" t="s">
        <v>65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103</v>
      </c>
      <c r="AB786" t="str">
        <f t="shared" si="63"/>
        <v>0230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61</v>
      </c>
      <c r="AK786" t="s">
        <v>61</v>
      </c>
      <c r="AL786" t="s">
        <v>61</v>
      </c>
      <c r="AM786" t="s">
        <v>61</v>
      </c>
      <c r="AN786" t="s">
        <v>73</v>
      </c>
      <c r="AO786" t="s">
        <v>74</v>
      </c>
      <c r="AP786" t="b">
        <v>0</v>
      </c>
      <c r="AQ786" t="b">
        <v>0</v>
      </c>
      <c r="AR786" t="s">
        <v>75</v>
      </c>
      <c r="AS786" t="b">
        <v>0</v>
      </c>
      <c r="AT786" t="s">
        <v>76</v>
      </c>
      <c r="AU786" t="s">
        <v>61</v>
      </c>
      <c r="AX786" t="s">
        <v>671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401</v>
      </c>
      <c r="B787" t="s">
        <v>416</v>
      </c>
      <c r="C787" t="s">
        <v>417</v>
      </c>
      <c r="D787" t="s">
        <v>115</v>
      </c>
      <c r="E787" t="s">
        <v>115</v>
      </c>
      <c r="F787" t="s">
        <v>418</v>
      </c>
      <c r="G787" t="s">
        <v>824</v>
      </c>
      <c r="H787" t="str">
        <f t="shared" ref="H787:H793" si="64">"02212"</f>
        <v>02212</v>
      </c>
      <c r="I787" t="s">
        <v>61</v>
      </c>
      <c r="J787" t="s">
        <v>405</v>
      </c>
      <c r="K787" t="s">
        <v>63</v>
      </c>
      <c r="L787">
        <v>50</v>
      </c>
      <c r="N787" t="str">
        <f t="shared" ref="N787:N818" si="65">"0"</f>
        <v>0</v>
      </c>
      <c r="O787">
        <v>50</v>
      </c>
      <c r="P787" t="s">
        <v>64</v>
      </c>
      <c r="Q787" t="s">
        <v>84</v>
      </c>
      <c r="R787" t="s">
        <v>65</v>
      </c>
      <c r="S787" t="s">
        <v>66</v>
      </c>
      <c r="T787" t="s">
        <v>67</v>
      </c>
      <c r="U787" t="s">
        <v>68</v>
      </c>
      <c r="V787" t="s">
        <v>68</v>
      </c>
      <c r="X787" t="b">
        <v>0</v>
      </c>
      <c r="Y787" t="b">
        <v>0</v>
      </c>
      <c r="Z787" t="b">
        <v>0</v>
      </c>
      <c r="AA787">
        <v>103</v>
      </c>
      <c r="AB787" t="str">
        <f t="shared" si="63"/>
        <v>0230</v>
      </c>
      <c r="AC787" t="s">
        <v>69</v>
      </c>
      <c r="AD787" t="b">
        <v>1</v>
      </c>
      <c r="AE787" t="b">
        <v>1</v>
      </c>
      <c r="AF787" t="s">
        <v>70</v>
      </c>
      <c r="AG787" t="s">
        <v>61</v>
      </c>
      <c r="AH787" t="s">
        <v>61</v>
      </c>
      <c r="AI787" t="b">
        <v>1</v>
      </c>
      <c r="AJ787" t="s">
        <v>61</v>
      </c>
      <c r="AK787" t="s">
        <v>61</v>
      </c>
      <c r="AL787" t="s">
        <v>61</v>
      </c>
      <c r="AM787" t="s">
        <v>61</v>
      </c>
      <c r="AN787" t="s">
        <v>73</v>
      </c>
      <c r="AO787" t="s">
        <v>132</v>
      </c>
      <c r="AP787" t="b">
        <v>0</v>
      </c>
      <c r="AQ787" t="b">
        <v>0</v>
      </c>
      <c r="AR787" t="s">
        <v>75</v>
      </c>
      <c r="AS787" t="b">
        <v>0</v>
      </c>
      <c r="AT787" t="s">
        <v>76</v>
      </c>
      <c r="AU787" t="s">
        <v>61</v>
      </c>
      <c r="AX787" t="s">
        <v>671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401</v>
      </c>
      <c r="B788" t="s">
        <v>416</v>
      </c>
      <c r="C788" t="s">
        <v>417</v>
      </c>
      <c r="D788" t="s">
        <v>79</v>
      </c>
      <c r="E788" t="s">
        <v>79</v>
      </c>
      <c r="F788" t="s">
        <v>418</v>
      </c>
      <c r="G788" t="s">
        <v>825</v>
      </c>
      <c r="H788" t="str">
        <f t="shared" si="64"/>
        <v>02212</v>
      </c>
      <c r="I788" t="s">
        <v>61</v>
      </c>
      <c r="J788" t="s">
        <v>405</v>
      </c>
      <c r="K788" t="s">
        <v>63</v>
      </c>
      <c r="L788">
        <v>50</v>
      </c>
      <c r="N788" t="str">
        <f t="shared" si="65"/>
        <v>0</v>
      </c>
      <c r="O788">
        <v>50</v>
      </c>
      <c r="P788" t="s">
        <v>64</v>
      </c>
      <c r="Q788" t="s">
        <v>84</v>
      </c>
      <c r="R788" t="s">
        <v>65</v>
      </c>
      <c r="S788" t="s">
        <v>66</v>
      </c>
      <c r="T788" t="s">
        <v>67</v>
      </c>
      <c r="U788" t="s">
        <v>68</v>
      </c>
      <c r="V788" t="s">
        <v>68</v>
      </c>
      <c r="X788" t="b">
        <v>0</v>
      </c>
      <c r="Y788" t="b">
        <v>0</v>
      </c>
      <c r="Z788" t="b">
        <v>0</v>
      </c>
      <c r="AA788">
        <v>103</v>
      </c>
      <c r="AB788" t="str">
        <f t="shared" si="63"/>
        <v>0230</v>
      </c>
      <c r="AC788" t="s">
        <v>69</v>
      </c>
      <c r="AD788" t="b">
        <v>1</v>
      </c>
      <c r="AE788" t="b">
        <v>1</v>
      </c>
      <c r="AF788" t="s">
        <v>70</v>
      </c>
      <c r="AG788" t="s">
        <v>61</v>
      </c>
      <c r="AH788" t="s">
        <v>61</v>
      </c>
      <c r="AI788" t="b">
        <v>1</v>
      </c>
      <c r="AJ788" t="s">
        <v>61</v>
      </c>
      <c r="AK788" t="s">
        <v>61</v>
      </c>
      <c r="AL788" t="s">
        <v>61</v>
      </c>
      <c r="AM788" t="s">
        <v>61</v>
      </c>
      <c r="AN788" t="s">
        <v>73</v>
      </c>
      <c r="AO788" t="s">
        <v>132</v>
      </c>
      <c r="AP788" t="b">
        <v>0</v>
      </c>
      <c r="AQ788" t="b">
        <v>0</v>
      </c>
      <c r="AR788" t="s">
        <v>75</v>
      </c>
      <c r="AS788" t="b">
        <v>0</v>
      </c>
      <c r="AT788" t="s">
        <v>76</v>
      </c>
      <c r="AU788" t="s">
        <v>61</v>
      </c>
      <c r="AX788" t="s">
        <v>671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401</v>
      </c>
      <c r="B789" t="s">
        <v>416</v>
      </c>
      <c r="C789" t="s">
        <v>417</v>
      </c>
      <c r="D789" t="s">
        <v>101</v>
      </c>
      <c r="E789" t="s">
        <v>101</v>
      </c>
      <c r="F789" t="s">
        <v>418</v>
      </c>
      <c r="G789" t="s">
        <v>826</v>
      </c>
      <c r="H789" t="str">
        <f t="shared" si="64"/>
        <v>02212</v>
      </c>
      <c r="I789" t="s">
        <v>61</v>
      </c>
      <c r="J789" t="s">
        <v>405</v>
      </c>
      <c r="K789" t="s">
        <v>63</v>
      </c>
      <c r="L789">
        <v>50</v>
      </c>
      <c r="N789" t="str">
        <f t="shared" si="65"/>
        <v>0</v>
      </c>
      <c r="O789">
        <v>50</v>
      </c>
      <c r="P789" t="s">
        <v>64</v>
      </c>
      <c r="Q789" t="s">
        <v>84</v>
      </c>
      <c r="R789" t="s">
        <v>65</v>
      </c>
      <c r="S789" t="s">
        <v>66</v>
      </c>
      <c r="T789" t="s">
        <v>67</v>
      </c>
      <c r="U789" t="s">
        <v>68</v>
      </c>
      <c r="V789" t="s">
        <v>68</v>
      </c>
      <c r="X789" t="b">
        <v>0</v>
      </c>
      <c r="Y789" t="b">
        <v>0</v>
      </c>
      <c r="Z789" t="b">
        <v>0</v>
      </c>
      <c r="AA789">
        <v>103</v>
      </c>
      <c r="AB789" t="str">
        <f t="shared" si="63"/>
        <v>0230</v>
      </c>
      <c r="AC789" t="s">
        <v>69</v>
      </c>
      <c r="AD789" t="b">
        <v>1</v>
      </c>
      <c r="AE789" t="b">
        <v>1</v>
      </c>
      <c r="AF789" t="s">
        <v>70</v>
      </c>
      <c r="AG789" t="s">
        <v>61</v>
      </c>
      <c r="AH789" t="s">
        <v>61</v>
      </c>
      <c r="AI789" t="b">
        <v>1</v>
      </c>
      <c r="AJ789" t="s">
        <v>61</v>
      </c>
      <c r="AK789" t="s">
        <v>61</v>
      </c>
      <c r="AL789" t="s">
        <v>61</v>
      </c>
      <c r="AM789" t="s">
        <v>61</v>
      </c>
      <c r="AN789" t="s">
        <v>73</v>
      </c>
      <c r="AO789" t="s">
        <v>132</v>
      </c>
      <c r="AP789" t="b">
        <v>0</v>
      </c>
      <c r="AQ789" t="b">
        <v>0</v>
      </c>
      <c r="AR789" t="s">
        <v>75</v>
      </c>
      <c r="AS789" t="b">
        <v>0</v>
      </c>
      <c r="AT789" t="s">
        <v>76</v>
      </c>
      <c r="AU789" t="s">
        <v>61</v>
      </c>
      <c r="AX789" t="s">
        <v>671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401</v>
      </c>
      <c r="B790" t="s">
        <v>419</v>
      </c>
      <c r="C790" t="s">
        <v>417</v>
      </c>
      <c r="D790" t="s">
        <v>115</v>
      </c>
      <c r="E790" t="s">
        <v>115</v>
      </c>
      <c r="F790" t="s">
        <v>418</v>
      </c>
      <c r="G790" t="s">
        <v>827</v>
      </c>
      <c r="H790" t="str">
        <f t="shared" si="64"/>
        <v>02212</v>
      </c>
      <c r="I790" t="s">
        <v>61</v>
      </c>
      <c r="J790" t="s">
        <v>405</v>
      </c>
      <c r="K790" t="s">
        <v>63</v>
      </c>
      <c r="L790">
        <v>50</v>
      </c>
      <c r="N790" t="str">
        <f t="shared" si="65"/>
        <v>0</v>
      </c>
      <c r="O790">
        <v>50</v>
      </c>
      <c r="P790" t="s">
        <v>83</v>
      </c>
      <c r="Q790" t="s">
        <v>84</v>
      </c>
      <c r="R790" t="s">
        <v>65</v>
      </c>
      <c r="S790" t="s">
        <v>66</v>
      </c>
      <c r="T790" t="s">
        <v>67</v>
      </c>
      <c r="U790" t="s">
        <v>68</v>
      </c>
      <c r="V790" t="s">
        <v>68</v>
      </c>
      <c r="X790" t="b">
        <v>0</v>
      </c>
      <c r="Y790" t="b">
        <v>0</v>
      </c>
      <c r="Z790" t="b">
        <v>0</v>
      </c>
      <c r="AA790">
        <v>103</v>
      </c>
      <c r="AB790" t="str">
        <f t="shared" si="63"/>
        <v>0230</v>
      </c>
      <c r="AC790" t="s">
        <v>69</v>
      </c>
      <c r="AD790" t="b">
        <v>1</v>
      </c>
      <c r="AE790" t="b">
        <v>1</v>
      </c>
      <c r="AF790" t="s">
        <v>70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73</v>
      </c>
      <c r="AO790" t="s">
        <v>132</v>
      </c>
      <c r="AP790" t="b">
        <v>0</v>
      </c>
      <c r="AQ790" t="b">
        <v>0</v>
      </c>
      <c r="AR790" t="s">
        <v>75</v>
      </c>
      <c r="AS790" t="b">
        <v>0</v>
      </c>
      <c r="AT790" t="s">
        <v>76</v>
      </c>
      <c r="AU790" t="s">
        <v>61</v>
      </c>
      <c r="AX790" t="s">
        <v>671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401</v>
      </c>
      <c r="B791" t="s">
        <v>419</v>
      </c>
      <c r="C791" t="s">
        <v>417</v>
      </c>
      <c r="D791" t="s">
        <v>93</v>
      </c>
      <c r="E791" t="s">
        <v>93</v>
      </c>
      <c r="F791" t="s">
        <v>418</v>
      </c>
      <c r="G791" t="s">
        <v>828</v>
      </c>
      <c r="H791" t="str">
        <f t="shared" si="64"/>
        <v>02212</v>
      </c>
      <c r="I791" t="s">
        <v>61</v>
      </c>
      <c r="J791" t="s">
        <v>405</v>
      </c>
      <c r="K791" t="s">
        <v>63</v>
      </c>
      <c r="L791">
        <v>50</v>
      </c>
      <c r="N791" t="str">
        <f t="shared" si="65"/>
        <v>0</v>
      </c>
      <c r="O791">
        <v>50</v>
      </c>
      <c r="P791" t="s">
        <v>83</v>
      </c>
      <c r="Q791" t="s">
        <v>84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0</v>
      </c>
      <c r="Y791" t="b">
        <v>0</v>
      </c>
      <c r="Z791" t="b">
        <v>0</v>
      </c>
      <c r="AA791">
        <v>103</v>
      </c>
      <c r="AB791" t="str">
        <f t="shared" si="63"/>
        <v>0230</v>
      </c>
      <c r="AC791" t="s">
        <v>69</v>
      </c>
      <c r="AD791" t="b">
        <v>1</v>
      </c>
      <c r="AE791" t="b">
        <v>1</v>
      </c>
      <c r="AF791" t="s">
        <v>70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73</v>
      </c>
      <c r="AO791" t="s">
        <v>132</v>
      </c>
      <c r="AP791" t="b">
        <v>0</v>
      </c>
      <c r="AQ791" t="b">
        <v>0</v>
      </c>
      <c r="AR791" t="s">
        <v>75</v>
      </c>
      <c r="AS791" t="b">
        <v>0</v>
      </c>
      <c r="AT791" t="s">
        <v>76</v>
      </c>
      <c r="AU791" t="s">
        <v>61</v>
      </c>
      <c r="AX791" t="s">
        <v>671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401</v>
      </c>
      <c r="B792" t="s">
        <v>419</v>
      </c>
      <c r="C792" t="s">
        <v>417</v>
      </c>
      <c r="D792" t="s">
        <v>79</v>
      </c>
      <c r="E792" t="s">
        <v>79</v>
      </c>
      <c r="F792" t="s">
        <v>418</v>
      </c>
      <c r="G792" t="s">
        <v>829</v>
      </c>
      <c r="H792" t="str">
        <f t="shared" si="64"/>
        <v>02212</v>
      </c>
      <c r="I792" t="s">
        <v>61</v>
      </c>
      <c r="J792" t="s">
        <v>405</v>
      </c>
      <c r="K792" t="s">
        <v>63</v>
      </c>
      <c r="L792">
        <v>50</v>
      </c>
      <c r="N792" t="str">
        <f t="shared" si="65"/>
        <v>0</v>
      </c>
      <c r="O792">
        <v>50</v>
      </c>
      <c r="P792" t="s">
        <v>83</v>
      </c>
      <c r="Q792" t="s">
        <v>84</v>
      </c>
      <c r="R792" t="s">
        <v>65</v>
      </c>
      <c r="S792" t="s">
        <v>66</v>
      </c>
      <c r="T792" t="s">
        <v>67</v>
      </c>
      <c r="U792" t="s">
        <v>68</v>
      </c>
      <c r="V792" t="s">
        <v>68</v>
      </c>
      <c r="X792" t="b">
        <v>0</v>
      </c>
      <c r="Y792" t="b">
        <v>0</v>
      </c>
      <c r="Z792" t="b">
        <v>0</v>
      </c>
      <c r="AA792">
        <v>103</v>
      </c>
      <c r="AB792" t="str">
        <f t="shared" si="63"/>
        <v>0230</v>
      </c>
      <c r="AC792" t="s">
        <v>69</v>
      </c>
      <c r="AD792" t="b">
        <v>1</v>
      </c>
      <c r="AE792" t="b">
        <v>1</v>
      </c>
      <c r="AF792" t="s">
        <v>70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73</v>
      </c>
      <c r="AO792" t="s">
        <v>132</v>
      </c>
      <c r="AP792" t="b">
        <v>0</v>
      </c>
      <c r="AQ792" t="b">
        <v>0</v>
      </c>
      <c r="AR792" t="s">
        <v>75</v>
      </c>
      <c r="AS792" t="b">
        <v>0</v>
      </c>
      <c r="AT792" t="s">
        <v>76</v>
      </c>
      <c r="AU792" t="s">
        <v>61</v>
      </c>
      <c r="AX792" t="s">
        <v>671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401</v>
      </c>
      <c r="B793" t="s">
        <v>419</v>
      </c>
      <c r="C793" t="s">
        <v>417</v>
      </c>
      <c r="D793" t="s">
        <v>101</v>
      </c>
      <c r="E793" t="s">
        <v>101</v>
      </c>
      <c r="F793" t="s">
        <v>418</v>
      </c>
      <c r="G793" t="s">
        <v>830</v>
      </c>
      <c r="H793" t="str">
        <f t="shared" si="64"/>
        <v>02212</v>
      </c>
      <c r="I793" t="s">
        <v>61</v>
      </c>
      <c r="J793" t="s">
        <v>405</v>
      </c>
      <c r="K793" t="s">
        <v>63</v>
      </c>
      <c r="L793">
        <v>50</v>
      </c>
      <c r="N793" t="str">
        <f t="shared" si="65"/>
        <v>0</v>
      </c>
      <c r="O793">
        <v>50</v>
      </c>
      <c r="P793" t="s">
        <v>83</v>
      </c>
      <c r="Q793" t="s">
        <v>84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0</v>
      </c>
      <c r="Y793" t="b">
        <v>0</v>
      </c>
      <c r="Z793" t="b">
        <v>0</v>
      </c>
      <c r="AA793">
        <v>103</v>
      </c>
      <c r="AB793" t="str">
        <f t="shared" si="63"/>
        <v>0230</v>
      </c>
      <c r="AC793" t="s">
        <v>69</v>
      </c>
      <c r="AD793" t="b">
        <v>1</v>
      </c>
      <c r="AE793" t="b">
        <v>1</v>
      </c>
      <c r="AF793" t="s">
        <v>70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73</v>
      </c>
      <c r="AO793" t="s">
        <v>132</v>
      </c>
      <c r="AP793" t="b">
        <v>0</v>
      </c>
      <c r="AQ793" t="b">
        <v>0</v>
      </c>
      <c r="AR793" t="s">
        <v>75</v>
      </c>
      <c r="AS793" t="b">
        <v>0</v>
      </c>
      <c r="AT793" t="s">
        <v>76</v>
      </c>
      <c r="AU793" t="s">
        <v>61</v>
      </c>
      <c r="AX793" t="s">
        <v>671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220</v>
      </c>
      <c r="B794" t="s">
        <v>221</v>
      </c>
      <c r="C794">
        <v>8772110</v>
      </c>
      <c r="D794" t="s">
        <v>93</v>
      </c>
      <c r="E794" t="s">
        <v>93</v>
      </c>
      <c r="F794" t="s">
        <v>147</v>
      </c>
      <c r="G794" t="s">
        <v>666</v>
      </c>
      <c r="H794">
        <v>18819</v>
      </c>
      <c r="I794" t="s">
        <v>61</v>
      </c>
      <c r="J794" t="s">
        <v>149</v>
      </c>
      <c r="K794" t="s">
        <v>63</v>
      </c>
      <c r="L794">
        <v>35</v>
      </c>
      <c r="N794" t="str">
        <f t="shared" si="65"/>
        <v>0</v>
      </c>
      <c r="O794">
        <v>35</v>
      </c>
      <c r="P794" t="s">
        <v>99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1</v>
      </c>
      <c r="Z794" t="b">
        <v>1</v>
      </c>
      <c r="AA794">
        <v>300</v>
      </c>
      <c r="AB794" t="str">
        <f t="shared" si="63"/>
        <v>0230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73</v>
      </c>
      <c r="AO794" t="s">
        <v>132</v>
      </c>
      <c r="AP794" t="b">
        <v>0</v>
      </c>
      <c r="AQ794" t="b">
        <v>0</v>
      </c>
      <c r="AR794" t="s">
        <v>75</v>
      </c>
      <c r="AS794" t="b">
        <v>0</v>
      </c>
      <c r="AT794" t="s">
        <v>76</v>
      </c>
      <c r="AU794" t="s">
        <v>61</v>
      </c>
      <c r="AX794" t="s">
        <v>671</v>
      </c>
      <c r="AY794" t="s">
        <v>61</v>
      </c>
      <c r="BA794" t="b">
        <v>0</v>
      </c>
      <c r="BB794" t="s">
        <v>61</v>
      </c>
      <c r="BC794">
        <v>8772100</v>
      </c>
      <c r="BD794" t="s">
        <v>61</v>
      </c>
    </row>
    <row r="795" spans="1:56" x14ac:dyDescent="0.25">
      <c r="A795" t="s">
        <v>220</v>
      </c>
      <c r="B795" t="s">
        <v>221</v>
      </c>
      <c r="C795">
        <v>8772110</v>
      </c>
      <c r="D795" t="s">
        <v>88</v>
      </c>
      <c r="E795" t="s">
        <v>88</v>
      </c>
      <c r="F795" t="s">
        <v>147</v>
      </c>
      <c r="G795" t="s">
        <v>667</v>
      </c>
      <c r="H795">
        <v>18819</v>
      </c>
      <c r="I795" t="s">
        <v>61</v>
      </c>
      <c r="J795" t="s">
        <v>149</v>
      </c>
      <c r="K795" t="s">
        <v>63</v>
      </c>
      <c r="L795" t="str">
        <f>"0"</f>
        <v>0</v>
      </c>
      <c r="N795" t="str">
        <f t="shared" si="65"/>
        <v>0</v>
      </c>
      <c r="P795" t="s">
        <v>99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0</v>
      </c>
      <c r="Y795" t="b">
        <v>0</v>
      </c>
      <c r="Z795" t="b">
        <v>0</v>
      </c>
      <c r="AA795">
        <v>300</v>
      </c>
      <c r="AB795" t="str">
        <f t="shared" si="63"/>
        <v>0230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1</v>
      </c>
      <c r="AJ795" t="s">
        <v>61</v>
      </c>
      <c r="AK795" t="s">
        <v>61</v>
      </c>
      <c r="AL795" t="s">
        <v>61</v>
      </c>
      <c r="AM795" t="s">
        <v>61</v>
      </c>
      <c r="AN795" t="s">
        <v>73</v>
      </c>
      <c r="AO795" t="s">
        <v>132</v>
      </c>
      <c r="AP795" t="b">
        <v>0</v>
      </c>
      <c r="AQ795" t="b">
        <v>0</v>
      </c>
      <c r="AR795" t="s">
        <v>75</v>
      </c>
      <c r="AS795" t="b">
        <v>0</v>
      </c>
      <c r="AT795" t="s">
        <v>76</v>
      </c>
      <c r="AU795" t="s">
        <v>61</v>
      </c>
      <c r="AX795" t="s">
        <v>671</v>
      </c>
      <c r="AY795" t="s">
        <v>61</v>
      </c>
      <c r="BA795" t="b">
        <v>0</v>
      </c>
      <c r="BB795" t="s">
        <v>61</v>
      </c>
      <c r="BC795">
        <v>8772100</v>
      </c>
      <c r="BD795" t="s">
        <v>61</v>
      </c>
    </row>
    <row r="796" spans="1:56" x14ac:dyDescent="0.25">
      <c r="A796" t="s">
        <v>309</v>
      </c>
      <c r="B796" t="s">
        <v>831</v>
      </c>
      <c r="C796">
        <v>1300300</v>
      </c>
      <c r="D796" t="s">
        <v>126</v>
      </c>
      <c r="E796" t="s">
        <v>126</v>
      </c>
      <c r="G796" t="s">
        <v>666</v>
      </c>
      <c r="H796">
        <v>24100</v>
      </c>
      <c r="I796" t="s">
        <v>61</v>
      </c>
      <c r="J796" t="s">
        <v>316</v>
      </c>
      <c r="K796" t="s">
        <v>63</v>
      </c>
      <c r="L796">
        <v>40</v>
      </c>
      <c r="N796" t="str">
        <f t="shared" si="65"/>
        <v>0</v>
      </c>
      <c r="O796">
        <v>40</v>
      </c>
      <c r="P796" t="s">
        <v>99</v>
      </c>
      <c r="Q796" t="s">
        <v>65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1</v>
      </c>
      <c r="Z796" t="b">
        <v>1</v>
      </c>
      <c r="AA796">
        <v>103</v>
      </c>
      <c r="AB796" t="str">
        <f t="shared" si="63"/>
        <v>0230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73</v>
      </c>
      <c r="AO796" t="s">
        <v>100</v>
      </c>
      <c r="AP796" t="b">
        <v>0</v>
      </c>
      <c r="AQ796" t="b">
        <v>0</v>
      </c>
      <c r="AR796" t="s">
        <v>75</v>
      </c>
      <c r="AS796" t="b">
        <v>0</v>
      </c>
      <c r="AT796" t="s">
        <v>76</v>
      </c>
      <c r="AU796" t="s">
        <v>61</v>
      </c>
      <c r="AX796" t="s">
        <v>671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309</v>
      </c>
      <c r="B797" t="s">
        <v>831</v>
      </c>
      <c r="C797">
        <v>1300300</v>
      </c>
      <c r="D797" t="s">
        <v>151</v>
      </c>
      <c r="E797" t="s">
        <v>151</v>
      </c>
      <c r="G797" t="s">
        <v>667</v>
      </c>
      <c r="H797">
        <v>24100</v>
      </c>
      <c r="I797" t="s">
        <v>61</v>
      </c>
      <c r="J797" t="s">
        <v>316</v>
      </c>
      <c r="K797" t="s">
        <v>63</v>
      </c>
      <c r="L797">
        <v>40</v>
      </c>
      <c r="N797" t="str">
        <f t="shared" si="65"/>
        <v>0</v>
      </c>
      <c r="O797">
        <v>40</v>
      </c>
      <c r="P797" t="s">
        <v>99</v>
      </c>
      <c r="Q797" t="s">
        <v>65</v>
      </c>
      <c r="R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1</v>
      </c>
      <c r="Z797" t="b">
        <v>1</v>
      </c>
      <c r="AA797">
        <v>103</v>
      </c>
      <c r="AB797" t="str">
        <f t="shared" si="63"/>
        <v>0230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73</v>
      </c>
      <c r="AO797" t="s">
        <v>100</v>
      </c>
      <c r="AP797" t="b">
        <v>0</v>
      </c>
      <c r="AQ797" t="b">
        <v>0</v>
      </c>
      <c r="AR797" t="s">
        <v>75</v>
      </c>
      <c r="AS797" t="b">
        <v>0</v>
      </c>
      <c r="AT797" t="s">
        <v>76</v>
      </c>
      <c r="AU797" t="s">
        <v>61</v>
      </c>
      <c r="AX797" t="s">
        <v>671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340</v>
      </c>
      <c r="B798" t="s">
        <v>832</v>
      </c>
      <c r="C798" t="str">
        <f>"0708380"</f>
        <v>0708380</v>
      </c>
      <c r="D798" t="s">
        <v>79</v>
      </c>
      <c r="E798" t="s">
        <v>79</v>
      </c>
      <c r="F798" t="s">
        <v>345</v>
      </c>
      <c r="G798" t="s">
        <v>666</v>
      </c>
      <c r="H798" t="str">
        <f>"02235"</f>
        <v>02235</v>
      </c>
      <c r="I798" t="s">
        <v>61</v>
      </c>
      <c r="J798" t="s">
        <v>346</v>
      </c>
      <c r="K798" t="s">
        <v>63</v>
      </c>
      <c r="L798">
        <v>1</v>
      </c>
      <c r="N798" t="str">
        <f t="shared" si="65"/>
        <v>0</v>
      </c>
      <c r="O798">
        <v>1</v>
      </c>
      <c r="P798" t="s">
        <v>99</v>
      </c>
      <c r="Q798" t="s">
        <v>84</v>
      </c>
      <c r="R798" t="s">
        <v>84</v>
      </c>
      <c r="S798" t="s">
        <v>66</v>
      </c>
      <c r="T798" t="s">
        <v>67</v>
      </c>
      <c r="U798" t="s">
        <v>68</v>
      </c>
      <c r="V798" t="s">
        <v>68</v>
      </c>
      <c r="X798" t="b">
        <v>1</v>
      </c>
      <c r="Y798" t="b">
        <v>1</v>
      </c>
      <c r="Z798" t="b">
        <v>1</v>
      </c>
      <c r="AA798">
        <v>103</v>
      </c>
      <c r="AB798" t="str">
        <f t="shared" si="63"/>
        <v>0230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1</v>
      </c>
      <c r="AJ798" t="s">
        <v>87</v>
      </c>
      <c r="AK798" t="s">
        <v>61</v>
      </c>
      <c r="AL798" t="s">
        <v>61</v>
      </c>
      <c r="AM798" t="s">
        <v>61</v>
      </c>
      <c r="AN798" t="s">
        <v>73</v>
      </c>
      <c r="AO798" t="s">
        <v>74</v>
      </c>
      <c r="AP798" t="b">
        <v>0</v>
      </c>
      <c r="AQ798" t="b">
        <v>0</v>
      </c>
      <c r="AR798" t="s">
        <v>75</v>
      </c>
      <c r="AS798" t="b">
        <v>0</v>
      </c>
      <c r="AT798" t="s">
        <v>76</v>
      </c>
      <c r="AU798" t="s">
        <v>61</v>
      </c>
      <c r="AX798" t="s">
        <v>671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401</v>
      </c>
      <c r="B799" t="s">
        <v>833</v>
      </c>
      <c r="C799" t="s">
        <v>834</v>
      </c>
      <c r="D799" t="s">
        <v>126</v>
      </c>
      <c r="E799" t="s">
        <v>126</v>
      </c>
      <c r="F799" t="s">
        <v>563</v>
      </c>
      <c r="G799" t="s">
        <v>686</v>
      </c>
      <c r="H799" t="str">
        <f t="shared" ref="H799:H804" si="66">"02212"</f>
        <v>02212</v>
      </c>
      <c r="I799" t="s">
        <v>61</v>
      </c>
      <c r="J799" t="s">
        <v>405</v>
      </c>
      <c r="K799" t="s">
        <v>63</v>
      </c>
      <c r="L799">
        <v>10</v>
      </c>
      <c r="N799" t="str">
        <f t="shared" si="65"/>
        <v>0</v>
      </c>
      <c r="O799">
        <v>10</v>
      </c>
      <c r="P799" t="s">
        <v>99</v>
      </c>
      <c r="Q799" t="s">
        <v>65</v>
      </c>
      <c r="R799" t="s">
        <v>65</v>
      </c>
      <c r="S799" t="s">
        <v>66</v>
      </c>
      <c r="T799" t="s">
        <v>67</v>
      </c>
      <c r="U799" t="s">
        <v>68</v>
      </c>
      <c r="V799" t="s">
        <v>68</v>
      </c>
      <c r="X799" t="b">
        <v>0</v>
      </c>
      <c r="Y799" t="b">
        <v>0</v>
      </c>
      <c r="Z799" t="b">
        <v>0</v>
      </c>
      <c r="AA799">
        <v>103</v>
      </c>
      <c r="AB799" t="str">
        <f t="shared" si="63"/>
        <v>0230</v>
      </c>
      <c r="AC799" t="s">
        <v>69</v>
      </c>
      <c r="AD799" t="b">
        <v>1</v>
      </c>
      <c r="AE799" t="b">
        <v>1</v>
      </c>
      <c r="AF799" t="s">
        <v>70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73</v>
      </c>
      <c r="AO799" t="s">
        <v>132</v>
      </c>
      <c r="AP799" t="b">
        <v>0</v>
      </c>
      <c r="AQ799" t="b">
        <v>0</v>
      </c>
      <c r="AR799" t="s">
        <v>75</v>
      </c>
      <c r="AS799" t="b">
        <v>0</v>
      </c>
      <c r="AT799" t="s">
        <v>76</v>
      </c>
      <c r="AU799" t="s">
        <v>61</v>
      </c>
      <c r="AX799" t="s">
        <v>671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401</v>
      </c>
      <c r="B800" t="s">
        <v>833</v>
      </c>
      <c r="C800" t="s">
        <v>834</v>
      </c>
      <c r="D800" t="s">
        <v>93</v>
      </c>
      <c r="E800" t="s">
        <v>93</v>
      </c>
      <c r="F800" t="s">
        <v>563</v>
      </c>
      <c r="G800" t="s">
        <v>666</v>
      </c>
      <c r="H800" t="str">
        <f t="shared" si="66"/>
        <v>02212</v>
      </c>
      <c r="I800" t="s">
        <v>61</v>
      </c>
      <c r="J800" t="s">
        <v>405</v>
      </c>
      <c r="K800" t="s">
        <v>63</v>
      </c>
      <c r="L800">
        <v>10</v>
      </c>
      <c r="N800" t="str">
        <f t="shared" si="65"/>
        <v>0</v>
      </c>
      <c r="O800">
        <v>10</v>
      </c>
      <c r="P800" t="s">
        <v>99</v>
      </c>
      <c r="Q800" t="s">
        <v>65</v>
      </c>
      <c r="R800" t="s">
        <v>65</v>
      </c>
      <c r="S800" t="s">
        <v>66</v>
      </c>
      <c r="T800" t="s">
        <v>67</v>
      </c>
      <c r="U800" t="s">
        <v>68</v>
      </c>
      <c r="V800" t="s">
        <v>68</v>
      </c>
      <c r="X800" t="b">
        <v>0</v>
      </c>
      <c r="Y800" t="b">
        <v>0</v>
      </c>
      <c r="Z800" t="b">
        <v>0</v>
      </c>
      <c r="AA800">
        <v>103</v>
      </c>
      <c r="AB800" t="str">
        <f t="shared" si="63"/>
        <v>0230</v>
      </c>
      <c r="AC800" t="s">
        <v>69</v>
      </c>
      <c r="AD800" t="b">
        <v>1</v>
      </c>
      <c r="AE800" t="b">
        <v>1</v>
      </c>
      <c r="AF800" t="s">
        <v>70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73</v>
      </c>
      <c r="AO800" t="s">
        <v>132</v>
      </c>
      <c r="AP800" t="b">
        <v>0</v>
      </c>
      <c r="AQ800" t="b">
        <v>0</v>
      </c>
      <c r="AR800" t="s">
        <v>75</v>
      </c>
      <c r="AS800" t="b">
        <v>0</v>
      </c>
      <c r="AT800" t="s">
        <v>76</v>
      </c>
      <c r="AU800" t="s">
        <v>61</v>
      </c>
      <c r="AX800" t="s">
        <v>671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401</v>
      </c>
      <c r="B801" t="s">
        <v>833</v>
      </c>
      <c r="C801" t="s">
        <v>834</v>
      </c>
      <c r="D801" t="s">
        <v>115</v>
      </c>
      <c r="E801" t="s">
        <v>115</v>
      </c>
      <c r="F801" t="s">
        <v>563</v>
      </c>
      <c r="G801" t="s">
        <v>667</v>
      </c>
      <c r="H801" t="str">
        <f t="shared" si="66"/>
        <v>02212</v>
      </c>
      <c r="I801" t="s">
        <v>61</v>
      </c>
      <c r="J801" t="s">
        <v>405</v>
      </c>
      <c r="K801" t="s">
        <v>63</v>
      </c>
      <c r="L801">
        <v>10</v>
      </c>
      <c r="N801" t="str">
        <f t="shared" si="65"/>
        <v>0</v>
      </c>
      <c r="O801">
        <v>10</v>
      </c>
      <c r="P801" t="s">
        <v>99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0</v>
      </c>
      <c r="Y801" t="b">
        <v>0</v>
      </c>
      <c r="Z801" t="b">
        <v>0</v>
      </c>
      <c r="AA801">
        <v>103</v>
      </c>
      <c r="AB801" t="str">
        <f t="shared" si="63"/>
        <v>0230</v>
      </c>
      <c r="AC801" t="s">
        <v>69</v>
      </c>
      <c r="AD801" t="b">
        <v>1</v>
      </c>
      <c r="AE801" t="b">
        <v>1</v>
      </c>
      <c r="AF801" t="s">
        <v>70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73</v>
      </c>
      <c r="AO801" t="s">
        <v>132</v>
      </c>
      <c r="AP801" t="b">
        <v>0</v>
      </c>
      <c r="AQ801" t="b">
        <v>0</v>
      </c>
      <c r="AR801" t="s">
        <v>75</v>
      </c>
      <c r="AS801" t="b">
        <v>0</v>
      </c>
      <c r="AT801" t="s">
        <v>76</v>
      </c>
      <c r="AU801" t="s">
        <v>61</v>
      </c>
      <c r="AX801" t="s">
        <v>671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401</v>
      </c>
      <c r="B802" t="s">
        <v>833</v>
      </c>
      <c r="C802" t="s">
        <v>834</v>
      </c>
      <c r="D802" t="s">
        <v>88</v>
      </c>
      <c r="E802" t="s">
        <v>88</v>
      </c>
      <c r="F802" t="s">
        <v>563</v>
      </c>
      <c r="G802" t="s">
        <v>719</v>
      </c>
      <c r="H802" t="str">
        <f t="shared" si="66"/>
        <v>02212</v>
      </c>
      <c r="I802" t="s">
        <v>61</v>
      </c>
      <c r="J802" t="s">
        <v>405</v>
      </c>
      <c r="K802" t="s">
        <v>63</v>
      </c>
      <c r="L802">
        <v>10</v>
      </c>
      <c r="N802" t="str">
        <f t="shared" si="65"/>
        <v>0</v>
      </c>
      <c r="O802">
        <v>10</v>
      </c>
      <c r="P802" t="s">
        <v>99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0</v>
      </c>
      <c r="Y802" t="b">
        <v>0</v>
      </c>
      <c r="Z802" t="b">
        <v>0</v>
      </c>
      <c r="AA802">
        <v>103</v>
      </c>
      <c r="AB802" t="str">
        <f t="shared" si="63"/>
        <v>0230</v>
      </c>
      <c r="AC802" t="s">
        <v>69</v>
      </c>
      <c r="AD802" t="b">
        <v>1</v>
      </c>
      <c r="AE802" t="b">
        <v>1</v>
      </c>
      <c r="AF802" t="s">
        <v>70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73</v>
      </c>
      <c r="AO802" t="s">
        <v>132</v>
      </c>
      <c r="AP802" t="b">
        <v>0</v>
      </c>
      <c r="AQ802" t="b">
        <v>0</v>
      </c>
      <c r="AR802" t="s">
        <v>75</v>
      </c>
      <c r="AS802" t="b">
        <v>0</v>
      </c>
      <c r="AT802" t="s">
        <v>76</v>
      </c>
      <c r="AU802" t="s">
        <v>61</v>
      </c>
      <c r="AX802" t="s">
        <v>671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401</v>
      </c>
      <c r="B803" t="s">
        <v>833</v>
      </c>
      <c r="C803" t="s">
        <v>834</v>
      </c>
      <c r="D803" t="s">
        <v>79</v>
      </c>
      <c r="E803" t="s">
        <v>79</v>
      </c>
      <c r="F803" t="s">
        <v>563</v>
      </c>
      <c r="G803" t="s">
        <v>761</v>
      </c>
      <c r="H803" t="str">
        <f t="shared" si="66"/>
        <v>02212</v>
      </c>
      <c r="I803" t="s">
        <v>61</v>
      </c>
      <c r="J803" t="s">
        <v>405</v>
      </c>
      <c r="K803" t="s">
        <v>63</v>
      </c>
      <c r="L803">
        <v>10</v>
      </c>
      <c r="N803" t="str">
        <f t="shared" si="65"/>
        <v>0</v>
      </c>
      <c r="O803">
        <v>10</v>
      </c>
      <c r="P803" t="s">
        <v>99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0</v>
      </c>
      <c r="Y803" t="b">
        <v>0</v>
      </c>
      <c r="Z803" t="b">
        <v>0</v>
      </c>
      <c r="AA803">
        <v>103</v>
      </c>
      <c r="AB803" t="str">
        <f t="shared" si="63"/>
        <v>0230</v>
      </c>
      <c r="AC803" t="s">
        <v>69</v>
      </c>
      <c r="AD803" t="b">
        <v>1</v>
      </c>
      <c r="AE803" t="b">
        <v>1</v>
      </c>
      <c r="AF803" t="s">
        <v>70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73</v>
      </c>
      <c r="AO803" t="s">
        <v>132</v>
      </c>
      <c r="AP803" t="b">
        <v>0</v>
      </c>
      <c r="AQ803" t="b">
        <v>0</v>
      </c>
      <c r="AR803" t="s">
        <v>75</v>
      </c>
      <c r="AS803" t="b">
        <v>0</v>
      </c>
      <c r="AT803" t="s">
        <v>76</v>
      </c>
      <c r="AU803" t="s">
        <v>61</v>
      </c>
      <c r="AX803" t="s">
        <v>671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401</v>
      </c>
      <c r="B804" t="s">
        <v>833</v>
      </c>
      <c r="C804" t="s">
        <v>834</v>
      </c>
      <c r="D804" t="s">
        <v>101</v>
      </c>
      <c r="E804" t="s">
        <v>101</v>
      </c>
      <c r="F804" t="s">
        <v>563</v>
      </c>
      <c r="G804" t="s">
        <v>835</v>
      </c>
      <c r="H804" t="str">
        <f t="shared" si="66"/>
        <v>02212</v>
      </c>
      <c r="I804" t="s">
        <v>61</v>
      </c>
      <c r="J804" t="s">
        <v>405</v>
      </c>
      <c r="K804" t="s">
        <v>63</v>
      </c>
      <c r="L804">
        <v>10</v>
      </c>
      <c r="N804" t="str">
        <f t="shared" si="65"/>
        <v>0</v>
      </c>
      <c r="O804">
        <v>10</v>
      </c>
      <c r="P804" t="s">
        <v>99</v>
      </c>
      <c r="Q804" t="s">
        <v>65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0</v>
      </c>
      <c r="Y804" t="b">
        <v>0</v>
      </c>
      <c r="Z804" t="b">
        <v>0</v>
      </c>
      <c r="AA804">
        <v>103</v>
      </c>
      <c r="AB804" t="str">
        <f t="shared" si="63"/>
        <v>0230</v>
      </c>
      <c r="AC804" t="s">
        <v>69</v>
      </c>
      <c r="AD804" t="b">
        <v>1</v>
      </c>
      <c r="AE804" t="b">
        <v>1</v>
      </c>
      <c r="AF804" t="s">
        <v>70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73</v>
      </c>
      <c r="AO804" t="s">
        <v>132</v>
      </c>
      <c r="AP804" t="b">
        <v>0</v>
      </c>
      <c r="AQ804" t="b">
        <v>0</v>
      </c>
      <c r="AR804" t="s">
        <v>75</v>
      </c>
      <c r="AS804" t="b">
        <v>0</v>
      </c>
      <c r="AT804" t="s">
        <v>76</v>
      </c>
      <c r="AU804" t="s">
        <v>61</v>
      </c>
      <c r="AX804" t="s">
        <v>671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220</v>
      </c>
      <c r="B805" t="s">
        <v>221</v>
      </c>
      <c r="C805">
        <v>8772110</v>
      </c>
      <c r="D805" t="s">
        <v>101</v>
      </c>
      <c r="E805" t="s">
        <v>101</v>
      </c>
      <c r="F805" t="s">
        <v>147</v>
      </c>
      <c r="G805" t="s">
        <v>761</v>
      </c>
      <c r="H805">
        <v>18819</v>
      </c>
      <c r="I805" t="s">
        <v>61</v>
      </c>
      <c r="J805" t="s">
        <v>149</v>
      </c>
      <c r="K805" t="s">
        <v>63</v>
      </c>
      <c r="L805">
        <v>4</v>
      </c>
      <c r="N805" t="str">
        <f t="shared" si="65"/>
        <v>0</v>
      </c>
      <c r="O805">
        <v>4</v>
      </c>
      <c r="P805" t="s">
        <v>99</v>
      </c>
      <c r="Q805" t="s">
        <v>65</v>
      </c>
      <c r="R805" t="s">
        <v>65</v>
      </c>
      <c r="S805" t="s">
        <v>66</v>
      </c>
      <c r="T805" t="s">
        <v>67</v>
      </c>
      <c r="U805" t="s">
        <v>68</v>
      </c>
      <c r="V805" t="s">
        <v>68</v>
      </c>
      <c r="X805" t="b">
        <v>1</v>
      </c>
      <c r="Y805" t="b">
        <v>1</v>
      </c>
      <c r="Z805" t="b">
        <v>1</v>
      </c>
      <c r="AA805">
        <v>300</v>
      </c>
      <c r="AB805" t="str">
        <f t="shared" si="63"/>
        <v>0230</v>
      </c>
      <c r="AC805" t="s">
        <v>69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1</v>
      </c>
      <c r="AJ805" t="s">
        <v>61</v>
      </c>
      <c r="AK805" t="s">
        <v>61</v>
      </c>
      <c r="AL805" t="s">
        <v>61</v>
      </c>
      <c r="AM805" t="s">
        <v>61</v>
      </c>
      <c r="AN805" t="s">
        <v>73</v>
      </c>
      <c r="AO805" t="s">
        <v>132</v>
      </c>
      <c r="AP805" t="b">
        <v>0</v>
      </c>
      <c r="AQ805" t="b">
        <v>0</v>
      </c>
      <c r="AR805" t="s">
        <v>75</v>
      </c>
      <c r="AS805" t="b">
        <v>0</v>
      </c>
      <c r="AT805" t="s">
        <v>76</v>
      </c>
      <c r="AU805" t="s">
        <v>61</v>
      </c>
      <c r="AX805" t="s">
        <v>671</v>
      </c>
      <c r="AY805" t="s">
        <v>61</v>
      </c>
      <c r="BA805" t="b">
        <v>0</v>
      </c>
      <c r="BB805" t="s">
        <v>61</v>
      </c>
      <c r="BC805">
        <v>8772100</v>
      </c>
      <c r="BD805" t="s">
        <v>61</v>
      </c>
    </row>
    <row r="806" spans="1:56" x14ac:dyDescent="0.25">
      <c r="A806" t="s">
        <v>271</v>
      </c>
      <c r="B806" t="s">
        <v>836</v>
      </c>
      <c r="C806">
        <v>1009360</v>
      </c>
      <c r="D806" t="s">
        <v>126</v>
      </c>
      <c r="E806" t="s">
        <v>126</v>
      </c>
      <c r="G806" t="s">
        <v>749</v>
      </c>
      <c r="H806">
        <v>18804</v>
      </c>
      <c r="I806" t="s">
        <v>61</v>
      </c>
      <c r="J806" t="s">
        <v>130</v>
      </c>
      <c r="K806" t="s">
        <v>63</v>
      </c>
      <c r="L806">
        <v>30</v>
      </c>
      <c r="N806" t="str">
        <f t="shared" si="65"/>
        <v>0</v>
      </c>
      <c r="O806">
        <v>30</v>
      </c>
      <c r="P806" t="s">
        <v>99</v>
      </c>
      <c r="Q806" t="s">
        <v>84</v>
      </c>
      <c r="R806" t="s">
        <v>65</v>
      </c>
      <c r="S806" t="s">
        <v>66</v>
      </c>
      <c r="T806" t="s">
        <v>67</v>
      </c>
      <c r="U806" t="s">
        <v>68</v>
      </c>
      <c r="V806" t="s">
        <v>68</v>
      </c>
      <c r="X806" t="b">
        <v>1</v>
      </c>
      <c r="Y806" t="b">
        <v>1</v>
      </c>
      <c r="Z806" t="b">
        <v>1</v>
      </c>
      <c r="AA806">
        <v>103</v>
      </c>
      <c r="AB806" t="str">
        <f t="shared" si="63"/>
        <v>0230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1</v>
      </c>
      <c r="AJ806" t="s">
        <v>61</v>
      </c>
      <c r="AK806" t="s">
        <v>61</v>
      </c>
      <c r="AL806" t="s">
        <v>61</v>
      </c>
      <c r="AM806" t="s">
        <v>61</v>
      </c>
      <c r="AN806" t="s">
        <v>73</v>
      </c>
      <c r="AO806" t="s">
        <v>100</v>
      </c>
      <c r="AP806" t="b">
        <v>0</v>
      </c>
      <c r="AQ806" t="b">
        <v>0</v>
      </c>
      <c r="AR806" t="s">
        <v>75</v>
      </c>
      <c r="AS806" t="b">
        <v>0</v>
      </c>
      <c r="AT806" t="s">
        <v>76</v>
      </c>
      <c r="AU806" t="s">
        <v>61</v>
      </c>
      <c r="AX806" t="s">
        <v>671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271</v>
      </c>
      <c r="B807" t="s">
        <v>836</v>
      </c>
      <c r="C807">
        <v>1009360</v>
      </c>
      <c r="D807" t="s">
        <v>93</v>
      </c>
      <c r="E807" t="s">
        <v>93</v>
      </c>
      <c r="G807" t="s">
        <v>757</v>
      </c>
      <c r="H807">
        <v>18804</v>
      </c>
      <c r="I807" t="s">
        <v>61</v>
      </c>
      <c r="J807" t="s">
        <v>130</v>
      </c>
      <c r="K807" t="s">
        <v>63</v>
      </c>
      <c r="L807">
        <v>35</v>
      </c>
      <c r="N807" t="str">
        <f t="shared" si="65"/>
        <v>0</v>
      </c>
      <c r="O807">
        <v>35</v>
      </c>
      <c r="P807" t="s">
        <v>99</v>
      </c>
      <c r="Q807" t="s">
        <v>84</v>
      </c>
      <c r="R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103</v>
      </c>
      <c r="AB807" t="str">
        <f t="shared" si="63"/>
        <v>0230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1</v>
      </c>
      <c r="AJ807" t="s">
        <v>61</v>
      </c>
      <c r="AK807" t="s">
        <v>61</v>
      </c>
      <c r="AL807" t="s">
        <v>61</v>
      </c>
      <c r="AM807" t="s">
        <v>61</v>
      </c>
      <c r="AN807" t="s">
        <v>73</v>
      </c>
      <c r="AO807" t="s">
        <v>100</v>
      </c>
      <c r="AP807" t="b">
        <v>0</v>
      </c>
      <c r="AQ807" t="b">
        <v>0</v>
      </c>
      <c r="AR807" t="s">
        <v>75</v>
      </c>
      <c r="AS807" t="b">
        <v>0</v>
      </c>
      <c r="AT807" t="s">
        <v>76</v>
      </c>
      <c r="AU807" t="s">
        <v>61</v>
      </c>
      <c r="AX807" t="s">
        <v>671</v>
      </c>
      <c r="AY807" t="s">
        <v>61</v>
      </c>
      <c r="BA807" t="b">
        <v>0</v>
      </c>
      <c r="BB807" t="s">
        <v>61</v>
      </c>
      <c r="BD807" t="s">
        <v>61</v>
      </c>
    </row>
    <row r="808" spans="1:56" x14ac:dyDescent="0.25">
      <c r="A808" t="s">
        <v>271</v>
      </c>
      <c r="B808" t="s">
        <v>837</v>
      </c>
      <c r="C808">
        <v>1001560</v>
      </c>
      <c r="D808" t="s">
        <v>101</v>
      </c>
      <c r="E808" t="s">
        <v>101</v>
      </c>
      <c r="G808" t="s">
        <v>749</v>
      </c>
      <c r="H808">
        <v>18804</v>
      </c>
      <c r="I808" t="s">
        <v>61</v>
      </c>
      <c r="J808" t="s">
        <v>130</v>
      </c>
      <c r="K808" t="s">
        <v>63</v>
      </c>
      <c r="L808">
        <v>35</v>
      </c>
      <c r="N808" t="str">
        <f t="shared" si="65"/>
        <v>0</v>
      </c>
      <c r="O808">
        <v>35</v>
      </c>
      <c r="P808" t="s">
        <v>99</v>
      </c>
      <c r="Q808" t="s">
        <v>85</v>
      </c>
      <c r="R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103</v>
      </c>
      <c r="AB808" t="str">
        <f t="shared" si="63"/>
        <v>0230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1</v>
      </c>
      <c r="AJ808" t="s">
        <v>61</v>
      </c>
      <c r="AK808" t="s">
        <v>61</v>
      </c>
      <c r="AL808" t="s">
        <v>61</v>
      </c>
      <c r="AM808" t="s">
        <v>61</v>
      </c>
      <c r="AN808" t="s">
        <v>73</v>
      </c>
      <c r="AO808" t="s">
        <v>100</v>
      </c>
      <c r="AP808" t="b">
        <v>0</v>
      </c>
      <c r="AQ808" t="b">
        <v>0</v>
      </c>
      <c r="AR808" t="s">
        <v>75</v>
      </c>
      <c r="AS808" t="b">
        <v>0</v>
      </c>
      <c r="AT808" t="s">
        <v>76</v>
      </c>
      <c r="AU808" t="s">
        <v>61</v>
      </c>
      <c r="AX808" t="s">
        <v>671</v>
      </c>
      <c r="AY808" t="s">
        <v>61</v>
      </c>
      <c r="BA808" t="b">
        <v>0</v>
      </c>
      <c r="BB808" t="s">
        <v>61</v>
      </c>
      <c r="BD808" t="s">
        <v>61</v>
      </c>
    </row>
    <row r="809" spans="1:56" x14ac:dyDescent="0.25">
      <c r="A809" t="s">
        <v>271</v>
      </c>
      <c r="B809" t="s">
        <v>837</v>
      </c>
      <c r="C809">
        <v>1001560</v>
      </c>
      <c r="D809" t="s">
        <v>151</v>
      </c>
      <c r="E809" t="s">
        <v>151</v>
      </c>
      <c r="G809" t="s">
        <v>757</v>
      </c>
      <c r="H809">
        <v>18804</v>
      </c>
      <c r="I809" t="s">
        <v>61</v>
      </c>
      <c r="J809" t="s">
        <v>130</v>
      </c>
      <c r="K809" t="s">
        <v>63</v>
      </c>
      <c r="L809">
        <v>35</v>
      </c>
      <c r="N809" t="str">
        <f t="shared" si="65"/>
        <v>0</v>
      </c>
      <c r="O809">
        <v>35</v>
      </c>
      <c r="P809" t="s">
        <v>99</v>
      </c>
      <c r="Q809" t="s">
        <v>85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 t="str">
        <f t="shared" si="63"/>
        <v>0230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1</v>
      </c>
      <c r="AJ809" t="s">
        <v>61</v>
      </c>
      <c r="AK809" t="s">
        <v>61</v>
      </c>
      <c r="AL809" t="s">
        <v>61</v>
      </c>
      <c r="AM809" t="s">
        <v>61</v>
      </c>
      <c r="AN809" t="s">
        <v>73</v>
      </c>
      <c r="AO809" t="s">
        <v>100</v>
      </c>
      <c r="AP809" t="b">
        <v>0</v>
      </c>
      <c r="AQ809" t="b">
        <v>0</v>
      </c>
      <c r="AR809" t="s">
        <v>75</v>
      </c>
      <c r="AS809" t="b">
        <v>0</v>
      </c>
      <c r="AT809" t="s">
        <v>76</v>
      </c>
      <c r="AU809" t="s">
        <v>61</v>
      </c>
      <c r="AX809" t="s">
        <v>671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423</v>
      </c>
      <c r="B810" t="s">
        <v>734</v>
      </c>
      <c r="C810">
        <v>1504470</v>
      </c>
      <c r="D810" t="s">
        <v>88</v>
      </c>
      <c r="E810" t="s">
        <v>88</v>
      </c>
      <c r="F810" t="s">
        <v>428</v>
      </c>
      <c r="G810" t="s">
        <v>680</v>
      </c>
      <c r="I810" t="s">
        <v>61</v>
      </c>
      <c r="J810" t="s">
        <v>429</v>
      </c>
      <c r="K810" t="s">
        <v>63</v>
      </c>
      <c r="L810">
        <v>2</v>
      </c>
      <c r="N810" t="str">
        <f t="shared" si="65"/>
        <v>0</v>
      </c>
      <c r="O810">
        <v>2</v>
      </c>
      <c r="P810" t="s">
        <v>64</v>
      </c>
      <c r="Q810" t="s">
        <v>65</v>
      </c>
      <c r="R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1</v>
      </c>
      <c r="Z810" t="b">
        <v>1</v>
      </c>
      <c r="AA810">
        <v>103</v>
      </c>
      <c r="AB810" t="str">
        <f t="shared" si="63"/>
        <v>0230</v>
      </c>
      <c r="AC810" t="s">
        <v>86</v>
      </c>
      <c r="AD810" t="b">
        <v>0</v>
      </c>
      <c r="AE810" t="b">
        <v>0</v>
      </c>
      <c r="AF810" t="s">
        <v>70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73</v>
      </c>
      <c r="AO810" t="s">
        <v>132</v>
      </c>
      <c r="AP810" t="b">
        <v>0</v>
      </c>
      <c r="AQ810" t="b">
        <v>0</v>
      </c>
      <c r="AR810" t="s">
        <v>75</v>
      </c>
      <c r="AS810" t="b">
        <v>0</v>
      </c>
      <c r="AT810" t="s">
        <v>76</v>
      </c>
      <c r="AU810" t="s">
        <v>61</v>
      </c>
      <c r="AX810" t="s">
        <v>671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423</v>
      </c>
      <c r="B811" t="s">
        <v>427</v>
      </c>
      <c r="C811">
        <v>1504460</v>
      </c>
      <c r="D811" t="s">
        <v>88</v>
      </c>
      <c r="E811" t="s">
        <v>88</v>
      </c>
      <c r="F811" t="s">
        <v>428</v>
      </c>
      <c r="G811" t="s">
        <v>675</v>
      </c>
      <c r="I811" t="s">
        <v>61</v>
      </c>
      <c r="J811" t="s">
        <v>429</v>
      </c>
      <c r="K811" t="s">
        <v>63</v>
      </c>
      <c r="L811">
        <v>2</v>
      </c>
      <c r="N811" t="str">
        <f t="shared" si="65"/>
        <v>0</v>
      </c>
      <c r="O811">
        <v>2</v>
      </c>
      <c r="P811" t="s">
        <v>64</v>
      </c>
      <c r="Q811" t="s">
        <v>65</v>
      </c>
      <c r="R811" t="s">
        <v>65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1</v>
      </c>
      <c r="Z811" t="b">
        <v>1</v>
      </c>
      <c r="AA811">
        <v>103</v>
      </c>
      <c r="AB811" t="str">
        <f t="shared" si="63"/>
        <v>0230</v>
      </c>
      <c r="AC811" t="s">
        <v>86</v>
      </c>
      <c r="AD811" t="b">
        <v>0</v>
      </c>
      <c r="AE811" t="b">
        <v>0</v>
      </c>
      <c r="AF811" t="s">
        <v>70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73</v>
      </c>
      <c r="AO811" t="s">
        <v>132</v>
      </c>
      <c r="AP811" t="b">
        <v>0</v>
      </c>
      <c r="AQ811" t="b">
        <v>0</v>
      </c>
      <c r="AR811" t="s">
        <v>75</v>
      </c>
      <c r="AS811" t="b">
        <v>0</v>
      </c>
      <c r="AT811" t="s">
        <v>76</v>
      </c>
      <c r="AU811" t="s">
        <v>61</v>
      </c>
      <c r="AX811" t="s">
        <v>671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122</v>
      </c>
      <c r="B812" t="s">
        <v>838</v>
      </c>
      <c r="C812">
        <v>2104320</v>
      </c>
      <c r="D812" t="s">
        <v>101</v>
      </c>
      <c r="E812" t="s">
        <v>101</v>
      </c>
      <c r="F812" t="s">
        <v>128</v>
      </c>
      <c r="G812" t="s">
        <v>721</v>
      </c>
      <c r="H812">
        <v>18807</v>
      </c>
      <c r="I812" t="s">
        <v>61</v>
      </c>
      <c r="J812" t="s">
        <v>130</v>
      </c>
      <c r="K812" t="s">
        <v>63</v>
      </c>
      <c r="L812">
        <v>35</v>
      </c>
      <c r="N812" t="str">
        <f t="shared" si="65"/>
        <v>0</v>
      </c>
      <c r="O812">
        <v>35</v>
      </c>
      <c r="P812" t="s">
        <v>99</v>
      </c>
      <c r="Q812" t="s">
        <v>65</v>
      </c>
      <c r="R812" t="s">
        <v>65</v>
      </c>
      <c r="S812" t="s">
        <v>66</v>
      </c>
      <c r="T812" t="s">
        <v>67</v>
      </c>
      <c r="U812" t="s">
        <v>68</v>
      </c>
      <c r="V812" t="s">
        <v>68</v>
      </c>
      <c r="X812" t="b">
        <v>1</v>
      </c>
      <c r="Y812" t="b">
        <v>1</v>
      </c>
      <c r="Z812" t="b">
        <v>1</v>
      </c>
      <c r="AA812">
        <v>103</v>
      </c>
      <c r="AB812" t="str">
        <f t="shared" si="63"/>
        <v>0230</v>
      </c>
      <c r="AC812" t="s">
        <v>69</v>
      </c>
      <c r="AD812" t="b">
        <v>0</v>
      </c>
      <c r="AE812" t="b">
        <v>0</v>
      </c>
      <c r="AF812" t="s">
        <v>70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73</v>
      </c>
      <c r="AO812" t="s">
        <v>132</v>
      </c>
      <c r="AP812" t="b">
        <v>0</v>
      </c>
      <c r="AQ812" t="b">
        <v>0</v>
      </c>
      <c r="AR812" t="s">
        <v>75</v>
      </c>
      <c r="AS812" t="b">
        <v>0</v>
      </c>
      <c r="AT812" t="s">
        <v>76</v>
      </c>
      <c r="AU812" t="s">
        <v>61</v>
      </c>
      <c r="AX812" t="s">
        <v>671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122</v>
      </c>
      <c r="B813" t="s">
        <v>838</v>
      </c>
      <c r="C813">
        <v>2104320</v>
      </c>
      <c r="D813" t="s">
        <v>151</v>
      </c>
      <c r="E813" t="s">
        <v>151</v>
      </c>
      <c r="F813" t="s">
        <v>128</v>
      </c>
      <c r="G813" t="s">
        <v>753</v>
      </c>
      <c r="H813">
        <v>18807</v>
      </c>
      <c r="I813" t="s">
        <v>61</v>
      </c>
      <c r="J813" t="s">
        <v>130</v>
      </c>
      <c r="K813" t="s">
        <v>63</v>
      </c>
      <c r="L813">
        <v>35</v>
      </c>
      <c r="N813" t="str">
        <f t="shared" si="65"/>
        <v>0</v>
      </c>
      <c r="O813">
        <v>35</v>
      </c>
      <c r="P813" t="s">
        <v>99</v>
      </c>
      <c r="Q813" t="s">
        <v>65</v>
      </c>
      <c r="R813" t="s">
        <v>65</v>
      </c>
      <c r="S813" t="s">
        <v>66</v>
      </c>
      <c r="T813" t="s">
        <v>67</v>
      </c>
      <c r="U813" t="s">
        <v>68</v>
      </c>
      <c r="V813" t="s">
        <v>68</v>
      </c>
      <c r="X813" t="b">
        <v>1</v>
      </c>
      <c r="Y813" t="b">
        <v>1</v>
      </c>
      <c r="Z813" t="b">
        <v>1</v>
      </c>
      <c r="AA813">
        <v>103</v>
      </c>
      <c r="AB813" t="str">
        <f t="shared" si="63"/>
        <v>0230</v>
      </c>
      <c r="AC813" t="s">
        <v>69</v>
      </c>
      <c r="AD813" t="b">
        <v>0</v>
      </c>
      <c r="AE813" t="b">
        <v>0</v>
      </c>
      <c r="AF813" t="s">
        <v>70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73</v>
      </c>
      <c r="AO813" t="s">
        <v>132</v>
      </c>
      <c r="AP813" t="b">
        <v>0</v>
      </c>
      <c r="AQ813" t="b">
        <v>0</v>
      </c>
      <c r="AR813" t="s">
        <v>75</v>
      </c>
      <c r="AS813" t="b">
        <v>0</v>
      </c>
      <c r="AT813" t="s">
        <v>76</v>
      </c>
      <c r="AU813" t="s">
        <v>61</v>
      </c>
      <c r="AX813" t="s">
        <v>671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364</v>
      </c>
      <c r="B814" t="s">
        <v>571</v>
      </c>
      <c r="C814">
        <v>1200310</v>
      </c>
      <c r="D814" t="s">
        <v>101</v>
      </c>
      <c r="E814" t="s">
        <v>101</v>
      </c>
      <c r="F814" t="s">
        <v>699</v>
      </c>
      <c r="G814" t="s">
        <v>710</v>
      </c>
      <c r="I814" t="s">
        <v>61</v>
      </c>
      <c r="J814" t="s">
        <v>700</v>
      </c>
      <c r="K814" t="s">
        <v>63</v>
      </c>
      <c r="L814">
        <v>27</v>
      </c>
      <c r="N814" t="str">
        <f t="shared" si="65"/>
        <v>0</v>
      </c>
      <c r="O814">
        <v>27</v>
      </c>
      <c r="P814" t="s">
        <v>99</v>
      </c>
      <c r="Q814" t="s">
        <v>65</v>
      </c>
      <c r="R814" t="s">
        <v>65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 t="str">
        <f t="shared" si="63"/>
        <v>0230</v>
      </c>
      <c r="AC814" t="s">
        <v>69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1</v>
      </c>
      <c r="AJ814" t="s">
        <v>61</v>
      </c>
      <c r="AK814" t="s">
        <v>61</v>
      </c>
      <c r="AL814" t="s">
        <v>61</v>
      </c>
      <c r="AM814" t="s">
        <v>61</v>
      </c>
      <c r="AN814" t="s">
        <v>73</v>
      </c>
      <c r="AO814" t="s">
        <v>74</v>
      </c>
      <c r="AP814" t="b">
        <v>0</v>
      </c>
      <c r="AQ814" t="b">
        <v>0</v>
      </c>
      <c r="AR814" t="s">
        <v>75</v>
      </c>
      <c r="AS814" t="b">
        <v>0</v>
      </c>
      <c r="AT814" t="s">
        <v>76</v>
      </c>
      <c r="AU814" t="s">
        <v>61</v>
      </c>
      <c r="AX814" t="s">
        <v>671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271</v>
      </c>
      <c r="B815" t="s">
        <v>672</v>
      </c>
      <c r="C815">
        <v>1001310</v>
      </c>
      <c r="D815" t="s">
        <v>93</v>
      </c>
      <c r="E815" t="s">
        <v>93</v>
      </c>
      <c r="G815" t="s">
        <v>696</v>
      </c>
      <c r="H815">
        <v>13001</v>
      </c>
      <c r="I815" t="s">
        <v>61</v>
      </c>
      <c r="J815" t="s">
        <v>278</v>
      </c>
      <c r="K815" t="s">
        <v>63</v>
      </c>
      <c r="L815">
        <v>29</v>
      </c>
      <c r="N815" t="str">
        <f t="shared" si="65"/>
        <v>0</v>
      </c>
      <c r="O815">
        <v>29</v>
      </c>
      <c r="P815" t="s">
        <v>99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103</v>
      </c>
      <c r="AB815" t="str">
        <f t="shared" si="63"/>
        <v>0230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73</v>
      </c>
      <c r="AO815" t="s">
        <v>100</v>
      </c>
      <c r="AP815" t="b">
        <v>0</v>
      </c>
      <c r="AQ815" t="b">
        <v>0</v>
      </c>
      <c r="AR815" t="s">
        <v>143</v>
      </c>
      <c r="AS815" t="b">
        <v>0</v>
      </c>
      <c r="AT815" t="s">
        <v>76</v>
      </c>
      <c r="AU815" t="s">
        <v>61</v>
      </c>
      <c r="AX815" t="s">
        <v>671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271</v>
      </c>
      <c r="B816" t="s">
        <v>672</v>
      </c>
      <c r="C816">
        <v>1001310</v>
      </c>
      <c r="D816" t="s">
        <v>151</v>
      </c>
      <c r="E816" t="s">
        <v>151</v>
      </c>
      <c r="G816" t="s">
        <v>697</v>
      </c>
      <c r="H816">
        <v>13001</v>
      </c>
      <c r="I816" t="s">
        <v>61</v>
      </c>
      <c r="J816" t="s">
        <v>278</v>
      </c>
      <c r="K816" t="s">
        <v>63</v>
      </c>
      <c r="L816">
        <v>25</v>
      </c>
      <c r="N816" t="str">
        <f t="shared" si="65"/>
        <v>0</v>
      </c>
      <c r="O816">
        <v>25</v>
      </c>
      <c r="P816" t="s">
        <v>99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 t="str">
        <f t="shared" si="63"/>
        <v>0230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73</v>
      </c>
      <c r="AO816" t="s">
        <v>100</v>
      </c>
      <c r="AP816" t="b">
        <v>0</v>
      </c>
      <c r="AQ816" t="b">
        <v>0</v>
      </c>
      <c r="AR816" t="s">
        <v>143</v>
      </c>
      <c r="AS816" t="b">
        <v>0</v>
      </c>
      <c r="AT816" t="s">
        <v>76</v>
      </c>
      <c r="AU816" t="s">
        <v>61</v>
      </c>
      <c r="AX816" t="s">
        <v>671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364</v>
      </c>
      <c r="B817" t="s">
        <v>390</v>
      </c>
      <c r="C817">
        <v>1200700</v>
      </c>
      <c r="D817" t="s">
        <v>101</v>
      </c>
      <c r="E817" t="s">
        <v>101</v>
      </c>
      <c r="F817" t="s">
        <v>391</v>
      </c>
      <c r="G817" t="s">
        <v>675</v>
      </c>
      <c r="H817">
        <v>13006</v>
      </c>
      <c r="I817" t="s">
        <v>61</v>
      </c>
      <c r="J817" t="s">
        <v>392</v>
      </c>
      <c r="K817" t="s">
        <v>63</v>
      </c>
      <c r="L817">
        <v>25</v>
      </c>
      <c r="N817" t="str">
        <f t="shared" si="65"/>
        <v>0</v>
      </c>
      <c r="O817">
        <v>25</v>
      </c>
      <c r="P817" t="s">
        <v>99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1</v>
      </c>
      <c r="Z817" t="b">
        <v>1</v>
      </c>
      <c r="AA817">
        <v>103</v>
      </c>
      <c r="AB817" t="str">
        <f t="shared" si="63"/>
        <v>0230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1</v>
      </c>
      <c r="AJ817" t="s">
        <v>61</v>
      </c>
      <c r="AK817" t="s">
        <v>61</v>
      </c>
      <c r="AL817" t="s">
        <v>61</v>
      </c>
      <c r="AM817" t="s">
        <v>61</v>
      </c>
      <c r="AN817" t="s">
        <v>73</v>
      </c>
      <c r="AO817" t="s">
        <v>74</v>
      </c>
      <c r="AP817" t="b">
        <v>0</v>
      </c>
      <c r="AQ817" t="b">
        <v>0</v>
      </c>
      <c r="AR817" t="s">
        <v>75</v>
      </c>
      <c r="AS817" t="b">
        <v>0</v>
      </c>
      <c r="AT817" t="s">
        <v>76</v>
      </c>
      <c r="AU817" t="s">
        <v>61</v>
      </c>
      <c r="AX817" t="s">
        <v>671</v>
      </c>
      <c r="AY817" t="s">
        <v>61</v>
      </c>
      <c r="BA817" t="b">
        <v>0</v>
      </c>
      <c r="BB817" t="s">
        <v>61</v>
      </c>
      <c r="BD817" t="s">
        <v>61</v>
      </c>
    </row>
    <row r="818" spans="1:56" x14ac:dyDescent="0.25">
      <c r="A818" t="s">
        <v>364</v>
      </c>
      <c r="B818" t="s">
        <v>571</v>
      </c>
      <c r="C818">
        <v>1200310</v>
      </c>
      <c r="D818" t="s">
        <v>88</v>
      </c>
      <c r="E818" t="s">
        <v>88</v>
      </c>
      <c r="G818" t="s">
        <v>751</v>
      </c>
      <c r="H818">
        <v>13003</v>
      </c>
      <c r="I818" t="s">
        <v>61</v>
      </c>
      <c r="J818" t="s">
        <v>572</v>
      </c>
      <c r="K818" t="s">
        <v>63</v>
      </c>
      <c r="L818">
        <v>25</v>
      </c>
      <c r="N818" t="str">
        <f t="shared" si="65"/>
        <v>0</v>
      </c>
      <c r="O818">
        <v>25</v>
      </c>
      <c r="P818" t="s">
        <v>99</v>
      </c>
      <c r="Q818" t="s">
        <v>65</v>
      </c>
      <c r="R818" t="s">
        <v>65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1</v>
      </c>
      <c r="Z818" t="b">
        <v>1</v>
      </c>
      <c r="AA818">
        <v>103</v>
      </c>
      <c r="AB818" t="str">
        <f t="shared" si="63"/>
        <v>0230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1</v>
      </c>
      <c r="AJ818" t="s">
        <v>61</v>
      </c>
      <c r="AK818" t="s">
        <v>61</v>
      </c>
      <c r="AL818" t="s">
        <v>61</v>
      </c>
      <c r="AM818" t="s">
        <v>61</v>
      </c>
      <c r="AN818" t="s">
        <v>73</v>
      </c>
      <c r="AO818" t="s">
        <v>100</v>
      </c>
      <c r="AP818" t="b">
        <v>0</v>
      </c>
      <c r="AQ818" t="b">
        <v>0</v>
      </c>
      <c r="AR818" t="s">
        <v>75</v>
      </c>
      <c r="AS818" t="b">
        <v>0</v>
      </c>
      <c r="AT818" t="s">
        <v>76</v>
      </c>
      <c r="AU818" t="s">
        <v>61</v>
      </c>
      <c r="AX818" t="s">
        <v>671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443</v>
      </c>
      <c r="B819" t="s">
        <v>453</v>
      </c>
      <c r="C819">
        <v>2000310</v>
      </c>
      <c r="D819" t="s">
        <v>88</v>
      </c>
      <c r="E819" t="s">
        <v>88</v>
      </c>
      <c r="F819" t="s">
        <v>458</v>
      </c>
      <c r="G819" t="s">
        <v>675</v>
      </c>
      <c r="H819">
        <v>13010</v>
      </c>
      <c r="I819" t="s">
        <v>61</v>
      </c>
      <c r="J819" t="s">
        <v>459</v>
      </c>
      <c r="K819" t="s">
        <v>63</v>
      </c>
      <c r="L819">
        <v>25</v>
      </c>
      <c r="N819" t="str">
        <f t="shared" ref="N819:N850" si="67">"0"</f>
        <v>0</v>
      </c>
      <c r="O819">
        <v>25</v>
      </c>
      <c r="P819" t="s">
        <v>99</v>
      </c>
      <c r="Q819" t="s">
        <v>65</v>
      </c>
      <c r="R819" t="s">
        <v>65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1</v>
      </c>
      <c r="Z819" t="b">
        <v>1</v>
      </c>
      <c r="AA819">
        <v>103</v>
      </c>
      <c r="AB819" t="str">
        <f t="shared" si="63"/>
        <v>0230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1</v>
      </c>
      <c r="AJ819" t="s">
        <v>61</v>
      </c>
      <c r="AK819" t="s">
        <v>61</v>
      </c>
      <c r="AL819" t="s">
        <v>61</v>
      </c>
      <c r="AM819" t="s">
        <v>61</v>
      </c>
      <c r="AN819" t="s">
        <v>73</v>
      </c>
      <c r="AO819" t="s">
        <v>74</v>
      </c>
      <c r="AP819" t="b">
        <v>0</v>
      </c>
      <c r="AQ819" t="b">
        <v>0</v>
      </c>
      <c r="AR819" t="s">
        <v>75</v>
      </c>
      <c r="AS819" t="b">
        <v>0</v>
      </c>
      <c r="AT819" t="s">
        <v>76</v>
      </c>
      <c r="AU819" t="s">
        <v>61</v>
      </c>
      <c r="AX819" t="s">
        <v>671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443</v>
      </c>
      <c r="B820" t="s">
        <v>457</v>
      </c>
      <c r="C820">
        <v>2000320</v>
      </c>
      <c r="D820" t="s">
        <v>151</v>
      </c>
      <c r="E820" t="s">
        <v>151</v>
      </c>
      <c r="F820" t="s">
        <v>454</v>
      </c>
      <c r="G820" t="s">
        <v>675</v>
      </c>
      <c r="H820">
        <v>14004</v>
      </c>
      <c r="I820" t="s">
        <v>61</v>
      </c>
      <c r="J820" t="s">
        <v>455</v>
      </c>
      <c r="K820" t="s">
        <v>63</v>
      </c>
      <c r="L820">
        <v>25</v>
      </c>
      <c r="N820" t="str">
        <f t="shared" si="67"/>
        <v>0</v>
      </c>
      <c r="O820">
        <v>25</v>
      </c>
      <c r="P820" t="s">
        <v>99</v>
      </c>
      <c r="Q820" t="s">
        <v>84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1</v>
      </c>
      <c r="Z820" t="b">
        <v>1</v>
      </c>
      <c r="AA820">
        <v>103</v>
      </c>
      <c r="AB820" t="str">
        <f t="shared" si="63"/>
        <v>0230</v>
      </c>
      <c r="AC820" t="s">
        <v>69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1</v>
      </c>
      <c r="AJ820" t="s">
        <v>87</v>
      </c>
      <c r="AK820" t="s">
        <v>61</v>
      </c>
      <c r="AL820" t="s">
        <v>61</v>
      </c>
      <c r="AM820" t="s">
        <v>61</v>
      </c>
      <c r="AN820" t="s">
        <v>73</v>
      </c>
      <c r="AO820" t="s">
        <v>74</v>
      </c>
      <c r="AP820" t="b">
        <v>0</v>
      </c>
      <c r="AQ820" t="b">
        <v>0</v>
      </c>
      <c r="AR820" t="s">
        <v>75</v>
      </c>
      <c r="AS820" t="b">
        <v>0</v>
      </c>
      <c r="AT820" t="s">
        <v>76</v>
      </c>
      <c r="AU820" t="s">
        <v>61</v>
      </c>
      <c r="AX820" t="s">
        <v>671</v>
      </c>
      <c r="AY820" t="s">
        <v>61</v>
      </c>
      <c r="BA820" t="b">
        <v>0</v>
      </c>
      <c r="BB820" t="s">
        <v>61</v>
      </c>
      <c r="BD820" t="s">
        <v>61</v>
      </c>
    </row>
    <row r="821" spans="1:56" x14ac:dyDescent="0.25">
      <c r="A821" t="s">
        <v>494</v>
      </c>
      <c r="B821" t="s">
        <v>496</v>
      </c>
      <c r="C821">
        <v>2109310</v>
      </c>
      <c r="D821" t="s">
        <v>151</v>
      </c>
      <c r="E821" t="s">
        <v>151</v>
      </c>
      <c r="F821" t="s">
        <v>80</v>
      </c>
      <c r="G821" t="s">
        <v>667</v>
      </c>
      <c r="H821">
        <v>10002</v>
      </c>
      <c r="I821" t="s">
        <v>61</v>
      </c>
      <c r="J821" t="s">
        <v>82</v>
      </c>
      <c r="K821" t="s">
        <v>63</v>
      </c>
      <c r="L821">
        <v>27</v>
      </c>
      <c r="N821" t="str">
        <f t="shared" si="67"/>
        <v>0</v>
      </c>
      <c r="O821">
        <v>27</v>
      </c>
      <c r="P821" t="s">
        <v>99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 t="str">
        <f t="shared" si="63"/>
        <v>0230</v>
      </c>
      <c r="AC821" t="s">
        <v>69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73</v>
      </c>
      <c r="AO821" t="s">
        <v>74</v>
      </c>
      <c r="AP821" t="b">
        <v>0</v>
      </c>
      <c r="AQ821" t="b">
        <v>0</v>
      </c>
      <c r="AR821" t="s">
        <v>75</v>
      </c>
      <c r="AS821" t="b">
        <v>0</v>
      </c>
      <c r="AT821" t="s">
        <v>76</v>
      </c>
      <c r="AU821" t="s">
        <v>61</v>
      </c>
      <c r="AX821" t="s">
        <v>671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271</v>
      </c>
      <c r="B822" t="s">
        <v>792</v>
      </c>
      <c r="C822">
        <v>1001405</v>
      </c>
      <c r="D822" t="s">
        <v>93</v>
      </c>
      <c r="E822" t="s">
        <v>93</v>
      </c>
      <c r="G822" t="s">
        <v>839</v>
      </c>
      <c r="H822">
        <v>12002</v>
      </c>
      <c r="I822" t="s">
        <v>61</v>
      </c>
      <c r="J822" t="s">
        <v>274</v>
      </c>
      <c r="K822" t="s">
        <v>63</v>
      </c>
      <c r="L822">
        <v>25</v>
      </c>
      <c r="N822" t="str">
        <f t="shared" si="67"/>
        <v>0</v>
      </c>
      <c r="O822">
        <v>25</v>
      </c>
      <c r="P822" t="s">
        <v>99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 t="str">
        <f t="shared" si="63"/>
        <v>0230</v>
      </c>
      <c r="AC822" t="s">
        <v>69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73</v>
      </c>
      <c r="AO822" t="s">
        <v>100</v>
      </c>
      <c r="AP822" t="b">
        <v>0</v>
      </c>
      <c r="AQ822" t="b">
        <v>0</v>
      </c>
      <c r="AR822" t="s">
        <v>75</v>
      </c>
      <c r="AS822" t="b">
        <v>0</v>
      </c>
      <c r="AT822" t="s">
        <v>76</v>
      </c>
      <c r="AU822" t="s">
        <v>61</v>
      </c>
      <c r="AX822" t="s">
        <v>671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271</v>
      </c>
      <c r="B823" t="s">
        <v>615</v>
      </c>
      <c r="C823">
        <v>1001550</v>
      </c>
      <c r="D823" t="s">
        <v>126</v>
      </c>
      <c r="E823" t="s">
        <v>126</v>
      </c>
      <c r="F823" t="s">
        <v>337</v>
      </c>
      <c r="G823" t="s">
        <v>715</v>
      </c>
      <c r="H823" t="str">
        <f>"05001"</f>
        <v>05001</v>
      </c>
      <c r="I823" t="s">
        <v>61</v>
      </c>
      <c r="J823" t="s">
        <v>676</v>
      </c>
      <c r="K823" t="s">
        <v>63</v>
      </c>
      <c r="L823">
        <v>35</v>
      </c>
      <c r="N823" t="str">
        <f t="shared" si="67"/>
        <v>0</v>
      </c>
      <c r="O823">
        <v>35</v>
      </c>
      <c r="P823" t="s">
        <v>99</v>
      </c>
      <c r="Q823" t="s">
        <v>84</v>
      </c>
      <c r="R823" t="s">
        <v>84</v>
      </c>
      <c r="S823" t="s">
        <v>66</v>
      </c>
      <c r="T823" t="s">
        <v>67</v>
      </c>
      <c r="U823" t="s">
        <v>68</v>
      </c>
      <c r="V823" t="s">
        <v>68</v>
      </c>
      <c r="X823" t="b">
        <v>1</v>
      </c>
      <c r="Y823" t="b">
        <v>1</v>
      </c>
      <c r="Z823" t="b">
        <v>1</v>
      </c>
      <c r="AA823">
        <v>103</v>
      </c>
      <c r="AB823" t="str">
        <f t="shared" si="63"/>
        <v>0230</v>
      </c>
      <c r="AC823" t="s">
        <v>69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1</v>
      </c>
      <c r="AJ823" t="s">
        <v>61</v>
      </c>
      <c r="AK823" t="s">
        <v>61</v>
      </c>
      <c r="AL823" t="s">
        <v>61</v>
      </c>
      <c r="AM823" t="s">
        <v>61</v>
      </c>
      <c r="AN823" t="s">
        <v>73</v>
      </c>
      <c r="AO823" t="s">
        <v>74</v>
      </c>
      <c r="AP823" t="b">
        <v>0</v>
      </c>
      <c r="AQ823" t="b">
        <v>0</v>
      </c>
      <c r="AR823" t="s">
        <v>75</v>
      </c>
      <c r="AS823" t="b">
        <v>0</v>
      </c>
      <c r="AT823" t="s">
        <v>76</v>
      </c>
      <c r="AU823" t="s">
        <v>61</v>
      </c>
      <c r="AX823" t="s">
        <v>671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122</v>
      </c>
      <c r="B824" t="s">
        <v>765</v>
      </c>
      <c r="C824">
        <v>1000410</v>
      </c>
      <c r="D824" t="s">
        <v>101</v>
      </c>
      <c r="E824" t="s">
        <v>101</v>
      </c>
      <c r="F824" t="s">
        <v>473</v>
      </c>
      <c r="G824" t="s">
        <v>840</v>
      </c>
      <c r="H824">
        <v>12003</v>
      </c>
      <c r="I824" t="s">
        <v>61</v>
      </c>
      <c r="J824" t="s">
        <v>474</v>
      </c>
      <c r="K824" t="s">
        <v>63</v>
      </c>
      <c r="L824">
        <v>25</v>
      </c>
      <c r="N824" t="str">
        <f t="shared" si="67"/>
        <v>0</v>
      </c>
      <c r="O824">
        <v>25</v>
      </c>
      <c r="P824" t="s">
        <v>99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1</v>
      </c>
      <c r="Y824" t="b">
        <v>1</v>
      </c>
      <c r="Z824" t="b">
        <v>1</v>
      </c>
      <c r="AA824">
        <v>103</v>
      </c>
      <c r="AB824" t="str">
        <f t="shared" si="63"/>
        <v>0230</v>
      </c>
      <c r="AC824" t="s">
        <v>69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73</v>
      </c>
      <c r="AO824" t="s">
        <v>74</v>
      </c>
      <c r="AP824" t="b">
        <v>0</v>
      </c>
      <c r="AQ824" t="b">
        <v>0</v>
      </c>
      <c r="AR824" t="s">
        <v>143</v>
      </c>
      <c r="AS824" t="b">
        <v>0</v>
      </c>
      <c r="AT824" t="s">
        <v>76</v>
      </c>
      <c r="AU824" t="s">
        <v>61</v>
      </c>
      <c r="AX824" t="s">
        <v>671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364</v>
      </c>
      <c r="B825" t="s">
        <v>841</v>
      </c>
      <c r="C825">
        <v>1202320</v>
      </c>
      <c r="D825" t="s">
        <v>101</v>
      </c>
      <c r="E825" t="s">
        <v>101</v>
      </c>
      <c r="F825" t="s">
        <v>366</v>
      </c>
      <c r="G825" t="s">
        <v>675</v>
      </c>
      <c r="H825" t="str">
        <f>"09004"</f>
        <v>09004</v>
      </c>
      <c r="I825" t="s">
        <v>61</v>
      </c>
      <c r="J825" t="s">
        <v>367</v>
      </c>
      <c r="K825" t="s">
        <v>63</v>
      </c>
      <c r="L825">
        <v>2</v>
      </c>
      <c r="N825" t="str">
        <f t="shared" si="67"/>
        <v>0</v>
      </c>
      <c r="O825">
        <v>2</v>
      </c>
      <c r="P825" t="s">
        <v>99</v>
      </c>
      <c r="Q825" t="s">
        <v>84</v>
      </c>
      <c r="R825" t="s">
        <v>84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 t="str">
        <f t="shared" si="63"/>
        <v>0230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1</v>
      </c>
      <c r="AJ825" t="s">
        <v>61</v>
      </c>
      <c r="AK825" t="s">
        <v>61</v>
      </c>
      <c r="AL825" t="s">
        <v>61</v>
      </c>
      <c r="AM825" t="s">
        <v>61</v>
      </c>
      <c r="AN825" t="s">
        <v>73</v>
      </c>
      <c r="AO825" t="s">
        <v>74</v>
      </c>
      <c r="AP825" t="b">
        <v>0</v>
      </c>
      <c r="AQ825" t="b">
        <v>0</v>
      </c>
      <c r="AR825" t="s">
        <v>75</v>
      </c>
      <c r="AS825" t="b">
        <v>0</v>
      </c>
      <c r="AT825" t="s">
        <v>76</v>
      </c>
      <c r="AU825" t="s">
        <v>61</v>
      </c>
      <c r="AX825" t="s">
        <v>671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503</v>
      </c>
      <c r="B826" t="s">
        <v>504</v>
      </c>
      <c r="C826">
        <v>7900010</v>
      </c>
      <c r="D826" t="s">
        <v>93</v>
      </c>
      <c r="E826" t="s">
        <v>505</v>
      </c>
      <c r="F826" t="s">
        <v>506</v>
      </c>
      <c r="G826" t="s">
        <v>842</v>
      </c>
      <c r="H826" t="str">
        <f>"02212"</f>
        <v>02212</v>
      </c>
      <c r="I826" t="s">
        <v>61</v>
      </c>
      <c r="J826" t="s">
        <v>405</v>
      </c>
      <c r="K826" t="s">
        <v>247</v>
      </c>
      <c r="L826">
        <v>3</v>
      </c>
      <c r="N826" t="str">
        <f t="shared" si="67"/>
        <v>0</v>
      </c>
      <c r="O826">
        <v>3</v>
      </c>
      <c r="P826" t="s">
        <v>99</v>
      </c>
      <c r="Q826" t="s">
        <v>65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0</v>
      </c>
      <c r="Y826" t="b">
        <v>0</v>
      </c>
      <c r="Z826" t="b">
        <v>0</v>
      </c>
      <c r="AA826">
        <v>200</v>
      </c>
      <c r="AB826">
        <v>10</v>
      </c>
      <c r="AC826" t="s">
        <v>508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73</v>
      </c>
      <c r="AO826" t="s">
        <v>132</v>
      </c>
      <c r="AP826" t="b">
        <v>0</v>
      </c>
      <c r="AQ826" t="b">
        <v>0</v>
      </c>
      <c r="AR826" t="s">
        <v>75</v>
      </c>
      <c r="AS826" t="b">
        <v>0</v>
      </c>
      <c r="AT826" t="s">
        <v>76</v>
      </c>
      <c r="AU826" t="s">
        <v>61</v>
      </c>
      <c r="AX826" t="s">
        <v>671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503</v>
      </c>
      <c r="B827" t="s">
        <v>843</v>
      </c>
      <c r="C827">
        <v>7963060</v>
      </c>
      <c r="D827" t="s">
        <v>844</v>
      </c>
      <c r="E827" t="s">
        <v>844</v>
      </c>
      <c r="F827" t="s">
        <v>845</v>
      </c>
      <c r="G827" t="s">
        <v>666</v>
      </c>
      <c r="H827" t="str">
        <f>"02212"</f>
        <v>02212</v>
      </c>
      <c r="I827" t="s">
        <v>61</v>
      </c>
      <c r="J827" t="s">
        <v>405</v>
      </c>
      <c r="K827" t="s">
        <v>247</v>
      </c>
      <c r="L827">
        <v>1</v>
      </c>
      <c r="N827" t="str">
        <f t="shared" si="67"/>
        <v>0</v>
      </c>
      <c r="O827">
        <v>1</v>
      </c>
      <c r="P827" t="s">
        <v>99</v>
      </c>
      <c r="Q827" t="s">
        <v>84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0</v>
      </c>
      <c r="Y827" t="b">
        <v>0</v>
      </c>
      <c r="Z827" t="b">
        <v>0</v>
      </c>
      <c r="AA827">
        <v>999</v>
      </c>
      <c r="AB827">
        <v>10</v>
      </c>
      <c r="AC827" t="s">
        <v>508</v>
      </c>
      <c r="AD827" t="b">
        <v>0</v>
      </c>
      <c r="AE827" t="b">
        <v>1</v>
      </c>
      <c r="AF827" t="s">
        <v>70</v>
      </c>
      <c r="AG827" t="s">
        <v>61</v>
      </c>
      <c r="AH827" t="s">
        <v>61</v>
      </c>
      <c r="AI827" t="b">
        <v>1</v>
      </c>
      <c r="AJ827" t="s">
        <v>61</v>
      </c>
      <c r="AK827" t="s">
        <v>61</v>
      </c>
      <c r="AL827" t="s">
        <v>61</v>
      </c>
      <c r="AM827" t="s">
        <v>61</v>
      </c>
      <c r="AN827" t="s">
        <v>73</v>
      </c>
      <c r="AO827" t="s">
        <v>132</v>
      </c>
      <c r="AP827" t="b">
        <v>0</v>
      </c>
      <c r="AQ827" t="b">
        <v>0</v>
      </c>
      <c r="AR827" t="s">
        <v>75</v>
      </c>
      <c r="AS827" t="b">
        <v>0</v>
      </c>
      <c r="AT827" t="s">
        <v>76</v>
      </c>
      <c r="AU827" t="s">
        <v>61</v>
      </c>
      <c r="AX827" t="s">
        <v>671</v>
      </c>
      <c r="AY827" t="s">
        <v>61</v>
      </c>
      <c r="BA827" t="b">
        <v>0</v>
      </c>
      <c r="BB827" t="s">
        <v>61</v>
      </c>
      <c r="BD827" t="s">
        <v>61</v>
      </c>
    </row>
    <row r="828" spans="1:56" x14ac:dyDescent="0.25">
      <c r="A828" t="s">
        <v>122</v>
      </c>
      <c r="B828" t="s">
        <v>138</v>
      </c>
      <c r="C828">
        <v>1000410</v>
      </c>
      <c r="D828" t="s">
        <v>126</v>
      </c>
      <c r="E828" t="s">
        <v>93</v>
      </c>
      <c r="F828" t="s">
        <v>772</v>
      </c>
      <c r="G828" t="s">
        <v>846</v>
      </c>
      <c r="H828" t="s">
        <v>141</v>
      </c>
      <c r="I828" t="s">
        <v>61</v>
      </c>
      <c r="J828" t="s">
        <v>142</v>
      </c>
      <c r="K828" t="s">
        <v>847</v>
      </c>
      <c r="L828">
        <v>4</v>
      </c>
      <c r="N828" t="str">
        <f t="shared" si="67"/>
        <v>0</v>
      </c>
      <c r="O828">
        <v>4</v>
      </c>
      <c r="P828" t="s">
        <v>99</v>
      </c>
      <c r="Q828" t="s">
        <v>65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0</v>
      </c>
      <c r="Y828" t="b">
        <v>0</v>
      </c>
      <c r="Z828" t="b">
        <v>0</v>
      </c>
      <c r="AA828">
        <v>103</v>
      </c>
      <c r="AB828">
        <v>45</v>
      </c>
      <c r="AC828" t="s">
        <v>848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0</v>
      </c>
      <c r="AJ828" t="s">
        <v>61</v>
      </c>
      <c r="AK828" t="s">
        <v>61</v>
      </c>
      <c r="AL828" t="s">
        <v>61</v>
      </c>
      <c r="AM828" t="s">
        <v>61</v>
      </c>
      <c r="AN828" t="s">
        <v>131</v>
      </c>
      <c r="AO828" t="s">
        <v>74</v>
      </c>
      <c r="AP828" t="b">
        <v>0</v>
      </c>
      <c r="AQ828" t="b">
        <v>0</v>
      </c>
      <c r="AR828" t="s">
        <v>143</v>
      </c>
      <c r="AS828" t="b">
        <v>0</v>
      </c>
      <c r="AT828" t="s">
        <v>849</v>
      </c>
      <c r="AU828" t="s">
        <v>61</v>
      </c>
      <c r="AX828" t="s">
        <v>671</v>
      </c>
      <c r="AY828" t="s">
        <v>61</v>
      </c>
      <c r="BA828" t="b">
        <v>0</v>
      </c>
      <c r="BB828" t="s">
        <v>61</v>
      </c>
      <c r="BD828" t="s">
        <v>61</v>
      </c>
    </row>
    <row r="829" spans="1:56" x14ac:dyDescent="0.25">
      <c r="A829" t="s">
        <v>122</v>
      </c>
      <c r="B829" t="s">
        <v>190</v>
      </c>
      <c r="C829">
        <v>1002380</v>
      </c>
      <c r="D829" t="s">
        <v>126</v>
      </c>
      <c r="E829" t="s">
        <v>126</v>
      </c>
      <c r="F829" t="s">
        <v>772</v>
      </c>
      <c r="G829" t="s">
        <v>850</v>
      </c>
      <c r="H829" t="str">
        <f>"02238"</f>
        <v>02238</v>
      </c>
      <c r="I829" t="s">
        <v>61</v>
      </c>
      <c r="J829" t="s">
        <v>192</v>
      </c>
      <c r="K829" t="s">
        <v>851</v>
      </c>
      <c r="L829">
        <v>4</v>
      </c>
      <c r="N829" t="str">
        <f t="shared" si="67"/>
        <v>0</v>
      </c>
      <c r="O829">
        <v>4</v>
      </c>
      <c r="P829" t="s">
        <v>99</v>
      </c>
      <c r="Q829" t="s">
        <v>65</v>
      </c>
      <c r="R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0</v>
      </c>
      <c r="Y829" t="b">
        <v>0</v>
      </c>
      <c r="Z829" t="b">
        <v>0</v>
      </c>
      <c r="AA829">
        <v>103</v>
      </c>
      <c r="AB829">
        <v>20</v>
      </c>
      <c r="AC829" t="s">
        <v>848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0</v>
      </c>
      <c r="AJ829" t="s">
        <v>61</v>
      </c>
      <c r="AK829" t="s">
        <v>61</v>
      </c>
      <c r="AL829" t="s">
        <v>61</v>
      </c>
      <c r="AM829" t="s">
        <v>61</v>
      </c>
      <c r="AN829" t="s">
        <v>131</v>
      </c>
      <c r="AO829" t="s">
        <v>74</v>
      </c>
      <c r="AP829" t="b">
        <v>0</v>
      </c>
      <c r="AQ829" t="b">
        <v>0</v>
      </c>
      <c r="AR829" t="s">
        <v>143</v>
      </c>
      <c r="AS829" t="b">
        <v>0</v>
      </c>
      <c r="AT829" t="s">
        <v>849</v>
      </c>
      <c r="AU829" t="s">
        <v>61</v>
      </c>
      <c r="AX829" t="s">
        <v>671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122</v>
      </c>
      <c r="B830" t="s">
        <v>193</v>
      </c>
      <c r="C830">
        <v>1002380</v>
      </c>
      <c r="D830" t="s">
        <v>93</v>
      </c>
      <c r="E830" t="s">
        <v>93</v>
      </c>
      <c r="F830" t="s">
        <v>772</v>
      </c>
      <c r="G830" t="s">
        <v>852</v>
      </c>
      <c r="H830" t="str">
        <f>"02238"</f>
        <v>02238</v>
      </c>
      <c r="I830" t="s">
        <v>61</v>
      </c>
      <c r="J830" t="s">
        <v>192</v>
      </c>
      <c r="K830" t="s">
        <v>851</v>
      </c>
      <c r="L830">
        <v>2</v>
      </c>
      <c r="N830" t="str">
        <f t="shared" si="67"/>
        <v>0</v>
      </c>
      <c r="O830">
        <v>2</v>
      </c>
      <c r="P830" t="s">
        <v>99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0</v>
      </c>
      <c r="Y830" t="b">
        <v>0</v>
      </c>
      <c r="Z830" t="b">
        <v>0</v>
      </c>
      <c r="AA830">
        <v>103</v>
      </c>
      <c r="AB830">
        <v>45</v>
      </c>
      <c r="AC830" t="s">
        <v>848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0</v>
      </c>
      <c r="AJ830" t="s">
        <v>61</v>
      </c>
      <c r="AK830" t="s">
        <v>61</v>
      </c>
      <c r="AL830" t="s">
        <v>61</v>
      </c>
      <c r="AM830" t="s">
        <v>61</v>
      </c>
      <c r="AN830" t="s">
        <v>131</v>
      </c>
      <c r="AO830" t="s">
        <v>74</v>
      </c>
      <c r="AP830" t="b">
        <v>0</v>
      </c>
      <c r="AQ830" t="b">
        <v>0</v>
      </c>
      <c r="AR830" t="s">
        <v>143</v>
      </c>
      <c r="AS830" t="b">
        <v>0</v>
      </c>
      <c r="AT830" t="s">
        <v>849</v>
      </c>
      <c r="AU830" t="s">
        <v>61</v>
      </c>
      <c r="AX830" t="s">
        <v>671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443</v>
      </c>
      <c r="B831" t="s">
        <v>453</v>
      </c>
      <c r="C831">
        <v>2000310</v>
      </c>
      <c r="D831" t="s">
        <v>126</v>
      </c>
      <c r="E831" t="s">
        <v>126</v>
      </c>
      <c r="F831" t="s">
        <v>853</v>
      </c>
      <c r="G831" t="s">
        <v>854</v>
      </c>
      <c r="H831">
        <v>14004</v>
      </c>
      <c r="I831" t="s">
        <v>61</v>
      </c>
      <c r="J831" t="s">
        <v>455</v>
      </c>
      <c r="K831" t="s">
        <v>855</v>
      </c>
      <c r="L831">
        <v>6</v>
      </c>
      <c r="N831" t="str">
        <f t="shared" si="67"/>
        <v>0</v>
      </c>
      <c r="O831">
        <v>6</v>
      </c>
      <c r="P831" t="s">
        <v>99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0</v>
      </c>
      <c r="Y831" t="b">
        <v>0</v>
      </c>
      <c r="Z831" t="b">
        <v>0</v>
      </c>
      <c r="AA831">
        <v>103</v>
      </c>
      <c r="AB831">
        <v>15</v>
      </c>
      <c r="AC831" t="s">
        <v>848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0</v>
      </c>
      <c r="AJ831" t="s">
        <v>61</v>
      </c>
      <c r="AK831" t="s">
        <v>61</v>
      </c>
      <c r="AL831" t="s">
        <v>61</v>
      </c>
      <c r="AM831" t="s">
        <v>61</v>
      </c>
      <c r="AN831" t="s">
        <v>73</v>
      </c>
      <c r="AO831" t="s">
        <v>100</v>
      </c>
      <c r="AP831" t="b">
        <v>0</v>
      </c>
      <c r="AQ831" t="b">
        <v>0</v>
      </c>
      <c r="AR831" t="s">
        <v>75</v>
      </c>
      <c r="AS831" t="b">
        <v>0</v>
      </c>
      <c r="AT831" t="s">
        <v>76</v>
      </c>
      <c r="AU831" t="s">
        <v>61</v>
      </c>
      <c r="AX831" t="s">
        <v>671</v>
      </c>
      <c r="AY831" t="s">
        <v>61</v>
      </c>
      <c r="BA831" t="b">
        <v>0</v>
      </c>
      <c r="BB831" t="s">
        <v>61</v>
      </c>
      <c r="BD831" t="s">
        <v>61</v>
      </c>
    </row>
    <row r="832" spans="1:56" x14ac:dyDescent="0.25">
      <c r="A832" t="s">
        <v>443</v>
      </c>
      <c r="B832" t="s">
        <v>453</v>
      </c>
      <c r="C832">
        <v>2000310</v>
      </c>
      <c r="D832" t="s">
        <v>79</v>
      </c>
      <c r="E832" t="s">
        <v>79</v>
      </c>
      <c r="F832" t="s">
        <v>853</v>
      </c>
      <c r="G832" t="s">
        <v>856</v>
      </c>
      <c r="H832">
        <v>14004</v>
      </c>
      <c r="I832" t="s">
        <v>61</v>
      </c>
      <c r="J832" t="s">
        <v>455</v>
      </c>
      <c r="K832" t="s">
        <v>857</v>
      </c>
      <c r="L832">
        <v>3</v>
      </c>
      <c r="N832" t="str">
        <f t="shared" si="67"/>
        <v>0</v>
      </c>
      <c r="O832">
        <v>3</v>
      </c>
      <c r="P832" t="s">
        <v>99</v>
      </c>
      <c r="Q832" t="s">
        <v>65</v>
      </c>
      <c r="R832" t="s">
        <v>65</v>
      </c>
      <c r="S832" t="s">
        <v>66</v>
      </c>
      <c r="T832" t="s">
        <v>67</v>
      </c>
      <c r="U832" t="s">
        <v>68</v>
      </c>
      <c r="V832" t="s">
        <v>68</v>
      </c>
      <c r="X832" t="b">
        <v>0</v>
      </c>
      <c r="Y832" t="b">
        <v>0</v>
      </c>
      <c r="Z832" t="b">
        <v>0</v>
      </c>
      <c r="AA832">
        <v>103</v>
      </c>
      <c r="AB832">
        <v>30</v>
      </c>
      <c r="AC832" t="s">
        <v>848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0</v>
      </c>
      <c r="AJ832" t="s">
        <v>61</v>
      </c>
      <c r="AK832" t="s">
        <v>61</v>
      </c>
      <c r="AL832" t="s">
        <v>61</v>
      </c>
      <c r="AM832" t="s">
        <v>61</v>
      </c>
      <c r="AN832" t="s">
        <v>73</v>
      </c>
      <c r="AO832" t="s">
        <v>100</v>
      </c>
      <c r="AP832" t="b">
        <v>0</v>
      </c>
      <c r="AQ832" t="b">
        <v>0</v>
      </c>
      <c r="AR832" t="s">
        <v>75</v>
      </c>
      <c r="AS832" t="b">
        <v>0</v>
      </c>
      <c r="AT832" t="s">
        <v>76</v>
      </c>
      <c r="AU832" t="s">
        <v>61</v>
      </c>
      <c r="AX832" t="s">
        <v>671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364</v>
      </c>
      <c r="B833" t="s">
        <v>741</v>
      </c>
      <c r="C833">
        <v>1200315</v>
      </c>
      <c r="D833" t="s">
        <v>126</v>
      </c>
      <c r="E833" t="s">
        <v>126</v>
      </c>
      <c r="F833" t="s">
        <v>853</v>
      </c>
      <c r="G833" t="s">
        <v>858</v>
      </c>
      <c r="H833">
        <v>13004</v>
      </c>
      <c r="I833" t="s">
        <v>61</v>
      </c>
      <c r="J833" t="s">
        <v>625</v>
      </c>
      <c r="K833" t="s">
        <v>857</v>
      </c>
      <c r="L833">
        <v>3</v>
      </c>
      <c r="N833" t="str">
        <f t="shared" si="67"/>
        <v>0</v>
      </c>
      <c r="O833">
        <v>3</v>
      </c>
      <c r="P833" t="s">
        <v>99</v>
      </c>
      <c r="Q833" t="s">
        <v>65</v>
      </c>
      <c r="R833" t="s">
        <v>65</v>
      </c>
      <c r="S833" t="s">
        <v>66</v>
      </c>
      <c r="T833" t="s">
        <v>67</v>
      </c>
      <c r="U833" t="s">
        <v>68</v>
      </c>
      <c r="V833" t="s">
        <v>68</v>
      </c>
      <c r="X833" t="b">
        <v>0</v>
      </c>
      <c r="Y833" t="b">
        <v>0</v>
      </c>
      <c r="Z833" t="b">
        <v>0</v>
      </c>
      <c r="AA833">
        <v>103</v>
      </c>
      <c r="AB833">
        <v>30</v>
      </c>
      <c r="AC833" t="s">
        <v>848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0</v>
      </c>
      <c r="AJ833" t="s">
        <v>61</v>
      </c>
      <c r="AK833" t="s">
        <v>61</v>
      </c>
      <c r="AL833" t="s">
        <v>61</v>
      </c>
      <c r="AM833" t="s">
        <v>61</v>
      </c>
      <c r="AN833" t="s">
        <v>73</v>
      </c>
      <c r="AO833" t="s">
        <v>100</v>
      </c>
      <c r="AP833" t="b">
        <v>0</v>
      </c>
      <c r="AQ833" t="b">
        <v>0</v>
      </c>
      <c r="AR833" t="s">
        <v>75</v>
      </c>
      <c r="AS833" t="b">
        <v>0</v>
      </c>
      <c r="AT833" t="s">
        <v>76</v>
      </c>
      <c r="AU833" t="s">
        <v>61</v>
      </c>
      <c r="AX833" t="s">
        <v>671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271</v>
      </c>
      <c r="B834" t="s">
        <v>284</v>
      </c>
      <c r="C834">
        <v>1001340</v>
      </c>
      <c r="D834" t="s">
        <v>79</v>
      </c>
      <c r="E834" t="s">
        <v>79</v>
      </c>
      <c r="F834" t="s">
        <v>853</v>
      </c>
      <c r="G834" t="s">
        <v>859</v>
      </c>
      <c r="H834">
        <v>12002</v>
      </c>
      <c r="I834" t="s">
        <v>61</v>
      </c>
      <c r="J834" t="s">
        <v>274</v>
      </c>
      <c r="K834" t="s">
        <v>855</v>
      </c>
      <c r="L834">
        <v>10</v>
      </c>
      <c r="N834" t="str">
        <f t="shared" si="67"/>
        <v>0</v>
      </c>
      <c r="O834">
        <v>10</v>
      </c>
      <c r="P834" t="s">
        <v>99</v>
      </c>
      <c r="Q834" t="s">
        <v>65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0</v>
      </c>
      <c r="Y834" t="b">
        <v>0</v>
      </c>
      <c r="Z834" t="b">
        <v>0</v>
      </c>
      <c r="AA834">
        <v>103</v>
      </c>
      <c r="AB834">
        <v>5</v>
      </c>
      <c r="AC834" t="s">
        <v>848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0</v>
      </c>
      <c r="AJ834" t="s">
        <v>61</v>
      </c>
      <c r="AK834" t="s">
        <v>61</v>
      </c>
      <c r="AL834" t="s">
        <v>61</v>
      </c>
      <c r="AM834" t="s">
        <v>61</v>
      </c>
      <c r="AN834" t="s">
        <v>73</v>
      </c>
      <c r="AO834" t="s">
        <v>100</v>
      </c>
      <c r="AP834" t="b">
        <v>0</v>
      </c>
      <c r="AQ834" t="b">
        <v>0</v>
      </c>
      <c r="AR834" t="s">
        <v>143</v>
      </c>
      <c r="AS834" t="b">
        <v>0</v>
      </c>
      <c r="AT834" t="s">
        <v>76</v>
      </c>
      <c r="AU834" t="s">
        <v>61</v>
      </c>
      <c r="AX834" t="s">
        <v>671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271</v>
      </c>
      <c r="B835" t="s">
        <v>279</v>
      </c>
      <c r="C835">
        <v>1001310</v>
      </c>
      <c r="D835" t="s">
        <v>115</v>
      </c>
      <c r="E835" t="s">
        <v>115</v>
      </c>
      <c r="G835" t="s">
        <v>860</v>
      </c>
      <c r="H835">
        <v>15002</v>
      </c>
      <c r="I835" t="s">
        <v>61</v>
      </c>
      <c r="J835" t="s">
        <v>280</v>
      </c>
      <c r="K835" t="s">
        <v>855</v>
      </c>
      <c r="L835" t="str">
        <f>"0"</f>
        <v>0</v>
      </c>
      <c r="N835" t="str">
        <f t="shared" si="67"/>
        <v>0</v>
      </c>
      <c r="P835" t="s">
        <v>64</v>
      </c>
      <c r="Q835" t="s">
        <v>65</v>
      </c>
      <c r="R835" t="s">
        <v>65</v>
      </c>
      <c r="S835" t="s">
        <v>66</v>
      </c>
      <c r="T835" t="s">
        <v>67</v>
      </c>
      <c r="U835" t="s">
        <v>68</v>
      </c>
      <c r="V835" t="s">
        <v>68</v>
      </c>
      <c r="X835" t="b">
        <v>0</v>
      </c>
      <c r="Y835" t="b">
        <v>0</v>
      </c>
      <c r="Z835" t="b">
        <v>0</v>
      </c>
      <c r="AA835">
        <v>103</v>
      </c>
      <c r="AB835" t="str">
        <f>"0230"</f>
        <v>0230</v>
      </c>
      <c r="AC835" t="s">
        <v>848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0</v>
      </c>
      <c r="AJ835" t="s">
        <v>61</v>
      </c>
      <c r="AK835" t="s">
        <v>61</v>
      </c>
      <c r="AL835" t="s">
        <v>61</v>
      </c>
      <c r="AM835" t="s">
        <v>61</v>
      </c>
      <c r="AN835" t="s">
        <v>131</v>
      </c>
      <c r="AO835" t="s">
        <v>74</v>
      </c>
      <c r="AP835" t="b">
        <v>0</v>
      </c>
      <c r="AQ835" t="b">
        <v>0</v>
      </c>
      <c r="AR835" t="s">
        <v>143</v>
      </c>
      <c r="AS835" t="b">
        <v>0</v>
      </c>
      <c r="AT835" t="s">
        <v>76</v>
      </c>
      <c r="AU835" t="s">
        <v>61</v>
      </c>
      <c r="AX835" t="s">
        <v>671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122</v>
      </c>
      <c r="B836" t="s">
        <v>711</v>
      </c>
      <c r="C836">
        <v>1008350</v>
      </c>
      <c r="D836" t="s">
        <v>79</v>
      </c>
      <c r="E836" t="s">
        <v>79</v>
      </c>
      <c r="G836" t="s">
        <v>861</v>
      </c>
      <c r="H836">
        <v>11005</v>
      </c>
      <c r="I836" t="s">
        <v>61</v>
      </c>
      <c r="J836" t="s">
        <v>288</v>
      </c>
      <c r="K836" t="s">
        <v>855</v>
      </c>
      <c r="L836" t="str">
        <f>"0"</f>
        <v>0</v>
      </c>
      <c r="N836" t="str">
        <f t="shared" si="67"/>
        <v>0</v>
      </c>
      <c r="P836" t="s">
        <v>64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0</v>
      </c>
      <c r="Y836" t="b">
        <v>0</v>
      </c>
      <c r="Z836" t="b">
        <v>0</v>
      </c>
      <c r="AA836">
        <v>103</v>
      </c>
      <c r="AB836">
        <v>10</v>
      </c>
      <c r="AC836" t="s">
        <v>848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0</v>
      </c>
      <c r="AJ836" t="s">
        <v>61</v>
      </c>
      <c r="AK836" t="s">
        <v>61</v>
      </c>
      <c r="AL836" t="s">
        <v>61</v>
      </c>
      <c r="AM836" t="s">
        <v>61</v>
      </c>
      <c r="AN836" t="s">
        <v>131</v>
      </c>
      <c r="AO836" t="s">
        <v>74</v>
      </c>
      <c r="AP836" t="b">
        <v>0</v>
      </c>
      <c r="AQ836" t="b">
        <v>0</v>
      </c>
      <c r="AR836" t="s">
        <v>75</v>
      </c>
      <c r="AS836" t="b">
        <v>0</v>
      </c>
      <c r="AT836" t="s">
        <v>76</v>
      </c>
      <c r="AU836" t="s">
        <v>61</v>
      </c>
      <c r="AX836" t="s">
        <v>671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271</v>
      </c>
      <c r="B837" t="s">
        <v>520</v>
      </c>
      <c r="C837">
        <v>1001405</v>
      </c>
      <c r="D837" t="s">
        <v>79</v>
      </c>
      <c r="E837" t="s">
        <v>79</v>
      </c>
      <c r="G837" t="s">
        <v>862</v>
      </c>
      <c r="H837">
        <v>14009</v>
      </c>
      <c r="I837" t="s">
        <v>61</v>
      </c>
      <c r="J837" t="s">
        <v>522</v>
      </c>
      <c r="K837" t="s">
        <v>857</v>
      </c>
      <c r="L837" t="str">
        <f>"0"</f>
        <v>0</v>
      </c>
      <c r="N837" t="str">
        <f t="shared" si="67"/>
        <v>0</v>
      </c>
      <c r="P837" t="s">
        <v>64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0</v>
      </c>
      <c r="Y837" t="b">
        <v>0</v>
      </c>
      <c r="Z837" t="b">
        <v>0</v>
      </c>
      <c r="AA837">
        <v>103</v>
      </c>
      <c r="AB837">
        <v>15</v>
      </c>
      <c r="AC837" t="s">
        <v>848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0</v>
      </c>
      <c r="AJ837" t="s">
        <v>61</v>
      </c>
      <c r="AK837" t="s">
        <v>61</v>
      </c>
      <c r="AL837" t="s">
        <v>61</v>
      </c>
      <c r="AM837" t="s">
        <v>61</v>
      </c>
      <c r="AN837" t="s">
        <v>131</v>
      </c>
      <c r="AO837" t="s">
        <v>74</v>
      </c>
      <c r="AP837" t="b">
        <v>0</v>
      </c>
      <c r="AQ837" t="b">
        <v>0</v>
      </c>
      <c r="AR837" t="s">
        <v>75</v>
      </c>
      <c r="AS837" t="b">
        <v>0</v>
      </c>
      <c r="AT837" t="s">
        <v>76</v>
      </c>
      <c r="AU837" t="s">
        <v>61</v>
      </c>
      <c r="AX837" t="s">
        <v>671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364</v>
      </c>
      <c r="B838" t="s">
        <v>571</v>
      </c>
      <c r="C838">
        <v>1200310</v>
      </c>
      <c r="D838" t="s">
        <v>151</v>
      </c>
      <c r="E838" t="s">
        <v>151</v>
      </c>
      <c r="F838" t="s">
        <v>699</v>
      </c>
      <c r="G838" t="s">
        <v>863</v>
      </c>
      <c r="H838">
        <v>13003</v>
      </c>
      <c r="I838" t="s">
        <v>61</v>
      </c>
      <c r="J838" t="s">
        <v>572</v>
      </c>
      <c r="K838" t="s">
        <v>864</v>
      </c>
      <c r="L838">
        <v>2</v>
      </c>
      <c r="N838" t="str">
        <f t="shared" si="67"/>
        <v>0</v>
      </c>
      <c r="O838">
        <v>2</v>
      </c>
      <c r="P838" t="s">
        <v>99</v>
      </c>
      <c r="Q838" t="s">
        <v>65</v>
      </c>
      <c r="R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0</v>
      </c>
      <c r="Y838" t="b">
        <v>0</v>
      </c>
      <c r="Z838" t="b">
        <v>0</v>
      </c>
      <c r="AA838">
        <v>103</v>
      </c>
      <c r="AB838">
        <v>45</v>
      </c>
      <c r="AC838" t="s">
        <v>848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0</v>
      </c>
      <c r="AJ838" t="s">
        <v>61</v>
      </c>
      <c r="AK838" t="s">
        <v>61</v>
      </c>
      <c r="AL838" t="s">
        <v>61</v>
      </c>
      <c r="AM838" t="s">
        <v>61</v>
      </c>
      <c r="AN838" t="s">
        <v>131</v>
      </c>
      <c r="AO838" t="s">
        <v>74</v>
      </c>
      <c r="AP838" t="b">
        <v>0</v>
      </c>
      <c r="AQ838" t="b">
        <v>0</v>
      </c>
      <c r="AR838" t="s">
        <v>75</v>
      </c>
      <c r="AS838" t="b">
        <v>0</v>
      </c>
      <c r="AT838" t="s">
        <v>76</v>
      </c>
      <c r="AU838" t="s">
        <v>61</v>
      </c>
      <c r="AX838" t="s">
        <v>671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423</v>
      </c>
      <c r="B839" t="s">
        <v>814</v>
      </c>
      <c r="C839">
        <v>3026010</v>
      </c>
      <c r="D839" t="s">
        <v>101</v>
      </c>
      <c r="E839" t="s">
        <v>101</v>
      </c>
      <c r="G839" t="s">
        <v>865</v>
      </c>
      <c r="H839">
        <v>18801</v>
      </c>
      <c r="I839" t="s">
        <v>61</v>
      </c>
      <c r="J839" t="s">
        <v>490</v>
      </c>
      <c r="K839" t="s">
        <v>866</v>
      </c>
      <c r="L839">
        <v>3</v>
      </c>
      <c r="N839" t="str">
        <f t="shared" si="67"/>
        <v>0</v>
      </c>
      <c r="O839">
        <v>3</v>
      </c>
      <c r="P839" t="s">
        <v>99</v>
      </c>
      <c r="Q839" t="s">
        <v>65</v>
      </c>
      <c r="R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0</v>
      </c>
      <c r="Y839" t="b">
        <v>0</v>
      </c>
      <c r="Z839" t="b">
        <v>0</v>
      </c>
      <c r="AA839">
        <v>103</v>
      </c>
      <c r="AB839">
        <v>30</v>
      </c>
      <c r="AC839" t="s">
        <v>848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0</v>
      </c>
      <c r="AJ839" t="s">
        <v>61</v>
      </c>
      <c r="AK839" t="s">
        <v>61</v>
      </c>
      <c r="AL839" t="s">
        <v>61</v>
      </c>
      <c r="AM839" t="s">
        <v>61</v>
      </c>
      <c r="AN839" t="s">
        <v>131</v>
      </c>
      <c r="AO839" t="s">
        <v>132</v>
      </c>
      <c r="AP839" t="b">
        <v>0</v>
      </c>
      <c r="AQ839" t="b">
        <v>0</v>
      </c>
      <c r="AR839" t="s">
        <v>75</v>
      </c>
      <c r="AS839" t="b">
        <v>0</v>
      </c>
      <c r="AT839" t="s">
        <v>76</v>
      </c>
      <c r="AU839" t="s">
        <v>61</v>
      </c>
      <c r="AX839" t="s">
        <v>671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443</v>
      </c>
      <c r="B840" t="s">
        <v>809</v>
      </c>
      <c r="C840">
        <v>2000310</v>
      </c>
      <c r="D840" t="s">
        <v>101</v>
      </c>
      <c r="E840" t="s">
        <v>101</v>
      </c>
      <c r="G840" t="s">
        <v>867</v>
      </c>
      <c r="H840">
        <v>18801</v>
      </c>
      <c r="I840" t="s">
        <v>61</v>
      </c>
      <c r="J840" t="s">
        <v>490</v>
      </c>
      <c r="K840" t="s">
        <v>866</v>
      </c>
      <c r="L840">
        <v>3</v>
      </c>
      <c r="N840" t="str">
        <f t="shared" si="67"/>
        <v>0</v>
      </c>
      <c r="O840">
        <v>3</v>
      </c>
      <c r="P840" t="s">
        <v>99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0</v>
      </c>
      <c r="Y840" t="b">
        <v>0</v>
      </c>
      <c r="Z840" t="b">
        <v>0</v>
      </c>
      <c r="AA840">
        <v>103</v>
      </c>
      <c r="AB840">
        <v>30</v>
      </c>
      <c r="AC840" t="s">
        <v>848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0</v>
      </c>
      <c r="AJ840" t="s">
        <v>61</v>
      </c>
      <c r="AK840" t="s">
        <v>61</v>
      </c>
      <c r="AL840" t="s">
        <v>61</v>
      </c>
      <c r="AM840" t="s">
        <v>61</v>
      </c>
      <c r="AN840" t="s">
        <v>131</v>
      </c>
      <c r="AO840" t="s">
        <v>74</v>
      </c>
      <c r="AP840" t="b">
        <v>0</v>
      </c>
      <c r="AQ840" t="b">
        <v>0</v>
      </c>
      <c r="AR840" t="s">
        <v>75</v>
      </c>
      <c r="AS840" t="b">
        <v>0</v>
      </c>
      <c r="AT840" t="s">
        <v>76</v>
      </c>
      <c r="AU840" t="s">
        <v>61</v>
      </c>
      <c r="AX840" t="s">
        <v>671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364</v>
      </c>
      <c r="B841" t="s">
        <v>384</v>
      </c>
      <c r="C841">
        <v>1206310</v>
      </c>
      <c r="D841" t="s">
        <v>79</v>
      </c>
      <c r="E841" t="s">
        <v>79</v>
      </c>
      <c r="F841" t="s">
        <v>395</v>
      </c>
      <c r="G841" t="s">
        <v>868</v>
      </c>
      <c r="H841" t="str">
        <f>"09002"</f>
        <v>09002</v>
      </c>
      <c r="I841" t="s">
        <v>61</v>
      </c>
      <c r="J841" t="s">
        <v>396</v>
      </c>
      <c r="K841" t="s">
        <v>63</v>
      </c>
      <c r="L841">
        <v>25</v>
      </c>
      <c r="N841" t="str">
        <f t="shared" si="67"/>
        <v>0</v>
      </c>
      <c r="O841">
        <v>25</v>
      </c>
      <c r="P841" t="s">
        <v>99</v>
      </c>
      <c r="Q841" t="s">
        <v>65</v>
      </c>
      <c r="R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 t="str">
        <f>"0230"</f>
        <v>0230</v>
      </c>
      <c r="AC841" t="s">
        <v>69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73</v>
      </c>
      <c r="AO841" t="s">
        <v>74</v>
      </c>
      <c r="AP841" t="b">
        <v>0</v>
      </c>
      <c r="AQ841" t="b">
        <v>0</v>
      </c>
      <c r="AR841" t="s">
        <v>75</v>
      </c>
      <c r="AS841" t="b">
        <v>0</v>
      </c>
      <c r="AT841" t="s">
        <v>76</v>
      </c>
      <c r="AU841" t="s">
        <v>61</v>
      </c>
      <c r="AX841" t="s">
        <v>671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364</v>
      </c>
      <c r="B842" t="s">
        <v>571</v>
      </c>
      <c r="C842">
        <v>1200310</v>
      </c>
      <c r="D842" t="s">
        <v>115</v>
      </c>
      <c r="E842" t="s">
        <v>115</v>
      </c>
      <c r="G842" t="s">
        <v>869</v>
      </c>
      <c r="H842">
        <v>15015</v>
      </c>
      <c r="I842" t="s">
        <v>61</v>
      </c>
      <c r="J842" t="s">
        <v>389</v>
      </c>
      <c r="K842" t="s">
        <v>855</v>
      </c>
      <c r="L842">
        <v>5</v>
      </c>
      <c r="N842" t="str">
        <f t="shared" si="67"/>
        <v>0</v>
      </c>
      <c r="O842">
        <v>5</v>
      </c>
      <c r="P842" t="s">
        <v>99</v>
      </c>
      <c r="Q842" t="s">
        <v>65</v>
      </c>
      <c r="R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0</v>
      </c>
      <c r="Y842" t="b">
        <v>0</v>
      </c>
      <c r="Z842" t="b">
        <v>0</v>
      </c>
      <c r="AA842">
        <v>103</v>
      </c>
      <c r="AB842">
        <v>15</v>
      </c>
      <c r="AC842" t="s">
        <v>848</v>
      </c>
      <c r="AD842" t="b">
        <v>0</v>
      </c>
      <c r="AE842" t="b">
        <v>0</v>
      </c>
      <c r="AF842" t="s">
        <v>70</v>
      </c>
      <c r="AG842" t="s">
        <v>61</v>
      </c>
      <c r="AH842" t="s">
        <v>61</v>
      </c>
      <c r="AI842" t="b">
        <v>0</v>
      </c>
      <c r="AJ842" t="s">
        <v>61</v>
      </c>
      <c r="AK842" t="s">
        <v>61</v>
      </c>
      <c r="AL842" t="s">
        <v>61</v>
      </c>
      <c r="AM842" t="s">
        <v>61</v>
      </c>
      <c r="AN842" t="s">
        <v>131</v>
      </c>
      <c r="AO842" t="s">
        <v>74</v>
      </c>
      <c r="AP842" t="b">
        <v>0</v>
      </c>
      <c r="AQ842" t="b">
        <v>0</v>
      </c>
      <c r="AR842" t="s">
        <v>75</v>
      </c>
      <c r="AS842" t="b">
        <v>0</v>
      </c>
      <c r="AT842" t="s">
        <v>76</v>
      </c>
      <c r="AU842" t="s">
        <v>61</v>
      </c>
      <c r="AX842" t="s">
        <v>671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364</v>
      </c>
      <c r="B843" t="s">
        <v>571</v>
      </c>
      <c r="C843">
        <v>1200310</v>
      </c>
      <c r="D843" t="s">
        <v>115</v>
      </c>
      <c r="E843" t="s">
        <v>115</v>
      </c>
      <c r="G843" t="s">
        <v>870</v>
      </c>
      <c r="H843">
        <v>13003</v>
      </c>
      <c r="I843" t="s">
        <v>61</v>
      </c>
      <c r="J843" t="s">
        <v>572</v>
      </c>
      <c r="K843" t="s">
        <v>857</v>
      </c>
      <c r="L843">
        <v>2</v>
      </c>
      <c r="N843" t="str">
        <f t="shared" si="67"/>
        <v>0</v>
      </c>
      <c r="O843">
        <v>2</v>
      </c>
      <c r="P843" t="s">
        <v>99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0</v>
      </c>
      <c r="Y843" t="b">
        <v>0</v>
      </c>
      <c r="Z843" t="b">
        <v>0</v>
      </c>
      <c r="AA843">
        <v>103</v>
      </c>
      <c r="AB843">
        <v>45</v>
      </c>
      <c r="AC843" t="s">
        <v>848</v>
      </c>
      <c r="AD843" t="b">
        <v>0</v>
      </c>
      <c r="AE843" t="b">
        <v>0</v>
      </c>
      <c r="AF843" t="s">
        <v>70</v>
      </c>
      <c r="AG843" t="s">
        <v>61</v>
      </c>
      <c r="AH843" t="s">
        <v>61</v>
      </c>
      <c r="AI843" t="b">
        <v>0</v>
      </c>
      <c r="AJ843" t="s">
        <v>61</v>
      </c>
      <c r="AK843" t="s">
        <v>61</v>
      </c>
      <c r="AL843" t="s">
        <v>61</v>
      </c>
      <c r="AM843" t="s">
        <v>61</v>
      </c>
      <c r="AN843" t="s">
        <v>131</v>
      </c>
      <c r="AO843" t="s">
        <v>74</v>
      </c>
      <c r="AP843" t="b">
        <v>0</v>
      </c>
      <c r="AQ843" t="b">
        <v>0</v>
      </c>
      <c r="AR843" t="s">
        <v>75</v>
      </c>
      <c r="AS843" t="b">
        <v>0</v>
      </c>
      <c r="AT843" t="s">
        <v>76</v>
      </c>
      <c r="AU843" t="s">
        <v>61</v>
      </c>
      <c r="AX843" t="s">
        <v>671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364</v>
      </c>
      <c r="B844" t="s">
        <v>571</v>
      </c>
      <c r="C844">
        <v>1200310</v>
      </c>
      <c r="D844" t="s">
        <v>88</v>
      </c>
      <c r="E844" t="s">
        <v>88</v>
      </c>
      <c r="G844" t="s">
        <v>871</v>
      </c>
      <c r="H844">
        <v>15015</v>
      </c>
      <c r="I844" t="s">
        <v>61</v>
      </c>
      <c r="J844" t="s">
        <v>389</v>
      </c>
      <c r="K844" t="s">
        <v>872</v>
      </c>
      <c r="L844">
        <v>6</v>
      </c>
      <c r="N844" t="str">
        <f t="shared" si="67"/>
        <v>0</v>
      </c>
      <c r="O844">
        <v>6</v>
      </c>
      <c r="P844" t="s">
        <v>99</v>
      </c>
      <c r="Q844" t="s">
        <v>65</v>
      </c>
      <c r="R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0</v>
      </c>
      <c r="Y844" t="b">
        <v>0</v>
      </c>
      <c r="Z844" t="b">
        <v>0</v>
      </c>
      <c r="AA844">
        <v>103</v>
      </c>
      <c r="AB844">
        <v>25</v>
      </c>
      <c r="AC844" t="s">
        <v>848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0</v>
      </c>
      <c r="AJ844" t="s">
        <v>61</v>
      </c>
      <c r="AK844" t="s">
        <v>61</v>
      </c>
      <c r="AL844" t="s">
        <v>61</v>
      </c>
      <c r="AM844" t="s">
        <v>61</v>
      </c>
      <c r="AN844" t="s">
        <v>131</v>
      </c>
      <c r="AO844" t="s">
        <v>74</v>
      </c>
      <c r="AP844" t="b">
        <v>0</v>
      </c>
      <c r="AQ844" t="b">
        <v>0</v>
      </c>
      <c r="AR844" t="s">
        <v>75</v>
      </c>
      <c r="AS844" t="b">
        <v>0</v>
      </c>
      <c r="AT844" t="s">
        <v>76</v>
      </c>
      <c r="AU844" t="s">
        <v>61</v>
      </c>
      <c r="AX844" t="s">
        <v>671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364</v>
      </c>
      <c r="B845" t="s">
        <v>729</v>
      </c>
      <c r="C845">
        <v>1207300</v>
      </c>
      <c r="D845" t="s">
        <v>88</v>
      </c>
      <c r="E845" t="s">
        <v>88</v>
      </c>
      <c r="G845" t="s">
        <v>873</v>
      </c>
      <c r="I845" t="s">
        <v>61</v>
      </c>
      <c r="J845" t="s">
        <v>700</v>
      </c>
      <c r="K845" t="s">
        <v>185</v>
      </c>
      <c r="L845">
        <v>6</v>
      </c>
      <c r="N845" t="str">
        <f t="shared" si="67"/>
        <v>0</v>
      </c>
      <c r="O845">
        <v>6</v>
      </c>
      <c r="P845" t="s">
        <v>99</v>
      </c>
      <c r="Q845" t="s">
        <v>65</v>
      </c>
      <c r="R845" t="s">
        <v>65</v>
      </c>
      <c r="S845" t="s">
        <v>66</v>
      </c>
      <c r="T845" t="s">
        <v>67</v>
      </c>
      <c r="U845" t="s">
        <v>68</v>
      </c>
      <c r="V845" t="s">
        <v>68</v>
      </c>
      <c r="X845" t="b">
        <v>0</v>
      </c>
      <c r="Y845" t="b">
        <v>0</v>
      </c>
      <c r="Z845" t="b">
        <v>0</v>
      </c>
      <c r="AA845">
        <v>103</v>
      </c>
      <c r="AB845">
        <v>5</v>
      </c>
      <c r="AC845" t="s">
        <v>848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0</v>
      </c>
      <c r="AJ845" t="s">
        <v>61</v>
      </c>
      <c r="AK845" t="s">
        <v>61</v>
      </c>
      <c r="AL845" t="s">
        <v>61</v>
      </c>
      <c r="AM845" t="s">
        <v>61</v>
      </c>
      <c r="AN845" t="s">
        <v>131</v>
      </c>
      <c r="AO845" t="s">
        <v>74</v>
      </c>
      <c r="AP845" t="b">
        <v>0</v>
      </c>
      <c r="AQ845" t="b">
        <v>0</v>
      </c>
      <c r="AR845" t="s">
        <v>75</v>
      </c>
      <c r="AS845" t="b">
        <v>0</v>
      </c>
      <c r="AT845" t="s">
        <v>76</v>
      </c>
      <c r="AU845" t="s">
        <v>61</v>
      </c>
      <c r="AX845" t="s">
        <v>671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364</v>
      </c>
      <c r="B846" t="s">
        <v>571</v>
      </c>
      <c r="C846">
        <v>1200310</v>
      </c>
      <c r="D846" t="s">
        <v>79</v>
      </c>
      <c r="E846" t="s">
        <v>79</v>
      </c>
      <c r="G846" t="s">
        <v>874</v>
      </c>
      <c r="H846">
        <v>15015</v>
      </c>
      <c r="I846" t="s">
        <v>61</v>
      </c>
      <c r="J846" t="s">
        <v>389</v>
      </c>
      <c r="K846" t="s">
        <v>855</v>
      </c>
      <c r="L846">
        <v>6</v>
      </c>
      <c r="N846" t="str">
        <f t="shared" si="67"/>
        <v>0</v>
      </c>
      <c r="O846">
        <v>6</v>
      </c>
      <c r="P846" t="s">
        <v>99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0</v>
      </c>
      <c r="Y846" t="b">
        <v>0</v>
      </c>
      <c r="Z846" t="b">
        <v>0</v>
      </c>
      <c r="AA846">
        <v>103</v>
      </c>
      <c r="AB846">
        <v>15</v>
      </c>
      <c r="AC846" t="s">
        <v>848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0</v>
      </c>
      <c r="AJ846" t="s">
        <v>61</v>
      </c>
      <c r="AK846" t="s">
        <v>61</v>
      </c>
      <c r="AL846" t="s">
        <v>61</v>
      </c>
      <c r="AM846" t="s">
        <v>61</v>
      </c>
      <c r="AN846" t="s">
        <v>131</v>
      </c>
      <c r="AO846" t="s">
        <v>74</v>
      </c>
      <c r="AP846" t="b">
        <v>0</v>
      </c>
      <c r="AQ846" t="b">
        <v>0</v>
      </c>
      <c r="AR846" t="s">
        <v>75</v>
      </c>
      <c r="AS846" t="b">
        <v>0</v>
      </c>
      <c r="AT846" t="s">
        <v>76</v>
      </c>
      <c r="AU846" t="s">
        <v>61</v>
      </c>
      <c r="AX846" t="s">
        <v>671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364</v>
      </c>
      <c r="B847" t="s">
        <v>571</v>
      </c>
      <c r="C847">
        <v>1200310</v>
      </c>
      <c r="D847" t="s">
        <v>79</v>
      </c>
      <c r="E847" t="s">
        <v>79</v>
      </c>
      <c r="G847" t="s">
        <v>875</v>
      </c>
      <c r="H847">
        <v>13003</v>
      </c>
      <c r="I847" t="s">
        <v>61</v>
      </c>
      <c r="J847" t="s">
        <v>572</v>
      </c>
      <c r="K847" t="s">
        <v>857</v>
      </c>
      <c r="L847">
        <v>3</v>
      </c>
      <c r="N847" t="str">
        <f t="shared" si="67"/>
        <v>0</v>
      </c>
      <c r="O847">
        <v>3</v>
      </c>
      <c r="P847" t="s">
        <v>99</v>
      </c>
      <c r="Q847" t="s">
        <v>65</v>
      </c>
      <c r="R847" t="s">
        <v>65</v>
      </c>
      <c r="S847" t="s">
        <v>66</v>
      </c>
      <c r="T847" t="s">
        <v>67</v>
      </c>
      <c r="U847" t="s">
        <v>68</v>
      </c>
      <c r="V847" t="s">
        <v>68</v>
      </c>
      <c r="X847" t="b">
        <v>0</v>
      </c>
      <c r="Y847" t="b">
        <v>0</v>
      </c>
      <c r="Z847" t="b">
        <v>0</v>
      </c>
      <c r="AA847">
        <v>103</v>
      </c>
      <c r="AB847">
        <v>30</v>
      </c>
      <c r="AC847" t="s">
        <v>848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0</v>
      </c>
      <c r="AJ847" t="s">
        <v>61</v>
      </c>
      <c r="AK847" t="s">
        <v>61</v>
      </c>
      <c r="AL847" t="s">
        <v>61</v>
      </c>
      <c r="AM847" t="s">
        <v>61</v>
      </c>
      <c r="AN847" t="s">
        <v>131</v>
      </c>
      <c r="AO847" t="s">
        <v>74</v>
      </c>
      <c r="AP847" t="b">
        <v>0</v>
      </c>
      <c r="AQ847" t="b">
        <v>0</v>
      </c>
      <c r="AR847" t="s">
        <v>75</v>
      </c>
      <c r="AS847" t="b">
        <v>0</v>
      </c>
      <c r="AT847" t="s">
        <v>76</v>
      </c>
      <c r="AU847" t="s">
        <v>61</v>
      </c>
      <c r="AX847" t="s">
        <v>671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271</v>
      </c>
      <c r="B848" t="s">
        <v>279</v>
      </c>
      <c r="C848">
        <v>1001310</v>
      </c>
      <c r="D848" t="s">
        <v>115</v>
      </c>
      <c r="E848" t="s">
        <v>115</v>
      </c>
      <c r="F848" t="s">
        <v>668</v>
      </c>
      <c r="G848" t="s">
        <v>871</v>
      </c>
      <c r="H848">
        <v>15002</v>
      </c>
      <c r="I848" t="s">
        <v>61</v>
      </c>
      <c r="J848" t="s">
        <v>280</v>
      </c>
      <c r="K848" t="s">
        <v>857</v>
      </c>
      <c r="L848" t="str">
        <f>"0"</f>
        <v>0</v>
      </c>
      <c r="N848" t="str">
        <f t="shared" si="67"/>
        <v>0</v>
      </c>
      <c r="P848" t="s">
        <v>99</v>
      </c>
      <c r="Q848" t="s">
        <v>65</v>
      </c>
      <c r="R848" t="s">
        <v>65</v>
      </c>
      <c r="S848" t="s">
        <v>66</v>
      </c>
      <c r="T848" t="s">
        <v>67</v>
      </c>
      <c r="U848" t="s">
        <v>68</v>
      </c>
      <c r="V848" t="s">
        <v>68</v>
      </c>
      <c r="X848" t="b">
        <v>0</v>
      </c>
      <c r="Y848" t="b">
        <v>0</v>
      </c>
      <c r="Z848" t="b">
        <v>0</v>
      </c>
      <c r="AA848">
        <v>103</v>
      </c>
      <c r="AB848" t="str">
        <f t="shared" ref="AB848:AB873" si="68">"0230"</f>
        <v>0230</v>
      </c>
      <c r="AC848" t="s">
        <v>848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0</v>
      </c>
      <c r="AJ848" t="s">
        <v>61</v>
      </c>
      <c r="AK848" t="s">
        <v>61</v>
      </c>
      <c r="AL848" t="s">
        <v>61</v>
      </c>
      <c r="AM848" t="s">
        <v>61</v>
      </c>
      <c r="AN848" t="s">
        <v>131</v>
      </c>
      <c r="AO848" t="s">
        <v>74</v>
      </c>
      <c r="AP848" t="b">
        <v>0</v>
      </c>
      <c r="AQ848" t="b">
        <v>0</v>
      </c>
      <c r="AR848" t="s">
        <v>143</v>
      </c>
      <c r="AS848" t="b">
        <v>0</v>
      </c>
      <c r="AT848" t="s">
        <v>92</v>
      </c>
      <c r="AU848" t="s">
        <v>61</v>
      </c>
      <c r="AX848" t="s">
        <v>671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443</v>
      </c>
      <c r="B849" t="s">
        <v>453</v>
      </c>
      <c r="C849">
        <v>2000310</v>
      </c>
      <c r="D849" t="s">
        <v>126</v>
      </c>
      <c r="E849" t="s">
        <v>126</v>
      </c>
      <c r="F849" t="s">
        <v>448</v>
      </c>
      <c r="G849" t="s">
        <v>702</v>
      </c>
      <c r="H849">
        <v>14404</v>
      </c>
      <c r="I849" t="s">
        <v>61</v>
      </c>
      <c r="J849" t="s">
        <v>449</v>
      </c>
      <c r="K849" t="s">
        <v>63</v>
      </c>
      <c r="L849">
        <v>25</v>
      </c>
      <c r="N849" t="str">
        <f t="shared" si="67"/>
        <v>0</v>
      </c>
      <c r="O849">
        <v>25</v>
      </c>
      <c r="P849" t="s">
        <v>99</v>
      </c>
      <c r="Q849" t="s">
        <v>65</v>
      </c>
      <c r="R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103</v>
      </c>
      <c r="AB849" t="str">
        <f t="shared" si="68"/>
        <v>0230</v>
      </c>
      <c r="AC849" t="s">
        <v>69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73</v>
      </c>
      <c r="AO849" t="s">
        <v>74</v>
      </c>
      <c r="AP849" t="b">
        <v>0</v>
      </c>
      <c r="AQ849" t="b">
        <v>0</v>
      </c>
      <c r="AR849" t="s">
        <v>75</v>
      </c>
      <c r="AS849" t="b">
        <v>0</v>
      </c>
      <c r="AT849" t="s">
        <v>76</v>
      </c>
      <c r="AU849" t="s">
        <v>61</v>
      </c>
      <c r="AX849" t="s">
        <v>671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271</v>
      </c>
      <c r="B850" t="s">
        <v>524</v>
      </c>
      <c r="C850">
        <v>1001405</v>
      </c>
      <c r="D850" t="s">
        <v>79</v>
      </c>
      <c r="E850" t="s">
        <v>79</v>
      </c>
      <c r="F850" t="s">
        <v>295</v>
      </c>
      <c r="G850" t="s">
        <v>696</v>
      </c>
      <c r="H850">
        <v>15003</v>
      </c>
      <c r="I850" t="s">
        <v>61</v>
      </c>
      <c r="J850" t="s">
        <v>296</v>
      </c>
      <c r="K850" t="s">
        <v>63</v>
      </c>
      <c r="L850">
        <v>25</v>
      </c>
      <c r="N850" t="str">
        <f t="shared" si="67"/>
        <v>0</v>
      </c>
      <c r="O850">
        <v>25</v>
      </c>
      <c r="P850" t="s">
        <v>99</v>
      </c>
      <c r="Q850" t="s">
        <v>65</v>
      </c>
      <c r="R850" t="s">
        <v>65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 t="str">
        <f t="shared" si="68"/>
        <v>0230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61</v>
      </c>
      <c r="AK850" t="s">
        <v>61</v>
      </c>
      <c r="AL850" t="s">
        <v>61</v>
      </c>
      <c r="AM850" t="s">
        <v>61</v>
      </c>
      <c r="AN850" t="s">
        <v>73</v>
      </c>
      <c r="AO850" t="s">
        <v>74</v>
      </c>
      <c r="AP850" t="b">
        <v>0</v>
      </c>
      <c r="AQ850" t="b">
        <v>0</v>
      </c>
      <c r="AR850" t="s">
        <v>75</v>
      </c>
      <c r="AS850" t="b">
        <v>0</v>
      </c>
      <c r="AT850" t="s">
        <v>76</v>
      </c>
      <c r="AU850" t="s">
        <v>61</v>
      </c>
      <c r="AX850" t="s">
        <v>671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220</v>
      </c>
      <c r="B851" t="s">
        <v>876</v>
      </c>
      <c r="C851">
        <v>8772120</v>
      </c>
      <c r="D851" t="s">
        <v>88</v>
      </c>
      <c r="E851" t="s">
        <v>88</v>
      </c>
      <c r="F851" t="s">
        <v>147</v>
      </c>
      <c r="G851" t="s">
        <v>666</v>
      </c>
      <c r="H851">
        <v>18819</v>
      </c>
      <c r="I851" t="s">
        <v>61</v>
      </c>
      <c r="J851" t="s">
        <v>149</v>
      </c>
      <c r="K851" t="s">
        <v>63</v>
      </c>
      <c r="L851">
        <v>2</v>
      </c>
      <c r="N851" t="str">
        <f t="shared" ref="N851:N882" si="69">"0"</f>
        <v>0</v>
      </c>
      <c r="O851">
        <v>2</v>
      </c>
      <c r="P851" t="s">
        <v>99</v>
      </c>
      <c r="Q851" t="s">
        <v>65</v>
      </c>
      <c r="R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300</v>
      </c>
      <c r="AB851" t="str">
        <f t="shared" si="68"/>
        <v>0230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73</v>
      </c>
      <c r="AO851" t="s">
        <v>132</v>
      </c>
      <c r="AP851" t="b">
        <v>0</v>
      </c>
      <c r="AQ851" t="b">
        <v>0</v>
      </c>
      <c r="AR851" t="s">
        <v>75</v>
      </c>
      <c r="AS851" t="b">
        <v>0</v>
      </c>
      <c r="AT851" t="s">
        <v>76</v>
      </c>
      <c r="AU851" t="s">
        <v>61</v>
      </c>
      <c r="AX851" t="s">
        <v>671</v>
      </c>
      <c r="AY851" t="s">
        <v>61</v>
      </c>
      <c r="BA851" t="b">
        <v>0</v>
      </c>
      <c r="BB851" t="s">
        <v>61</v>
      </c>
      <c r="BC851">
        <v>8772100</v>
      </c>
      <c r="BD851" t="s">
        <v>61</v>
      </c>
    </row>
    <row r="852" spans="1:56" x14ac:dyDescent="0.25">
      <c r="A852" t="s">
        <v>480</v>
      </c>
      <c r="B852" t="s">
        <v>550</v>
      </c>
      <c r="C852">
        <v>8216110</v>
      </c>
      <c r="D852" t="s">
        <v>101</v>
      </c>
      <c r="E852" t="s">
        <v>101</v>
      </c>
      <c r="F852" t="s">
        <v>551</v>
      </c>
      <c r="G852" t="s">
        <v>721</v>
      </c>
      <c r="H852" t="str">
        <f>"05003"</f>
        <v>05003</v>
      </c>
      <c r="I852" t="s">
        <v>61</v>
      </c>
      <c r="J852" t="s">
        <v>552</v>
      </c>
      <c r="K852" t="s">
        <v>63</v>
      </c>
      <c r="L852">
        <v>2</v>
      </c>
      <c r="N852" t="str">
        <f t="shared" si="69"/>
        <v>0</v>
      </c>
      <c r="O852">
        <v>2</v>
      </c>
      <c r="P852" t="s">
        <v>99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300</v>
      </c>
      <c r="AB852" t="str">
        <f t="shared" si="68"/>
        <v>0230</v>
      </c>
      <c r="AC852" t="s">
        <v>69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73</v>
      </c>
      <c r="AO852" t="s">
        <v>132</v>
      </c>
      <c r="AP852" t="b">
        <v>0</v>
      </c>
      <c r="AQ852" t="b">
        <v>0</v>
      </c>
      <c r="AR852" t="s">
        <v>75</v>
      </c>
      <c r="AS852" t="b">
        <v>0</v>
      </c>
      <c r="AT852" t="s">
        <v>76</v>
      </c>
      <c r="AU852" t="s">
        <v>61</v>
      </c>
      <c r="AX852" t="s">
        <v>671</v>
      </c>
      <c r="AY852" t="s">
        <v>61</v>
      </c>
      <c r="BA852" t="b">
        <v>0</v>
      </c>
      <c r="BB852" t="s">
        <v>61</v>
      </c>
      <c r="BC852">
        <v>8216100</v>
      </c>
      <c r="BD852" t="s">
        <v>61</v>
      </c>
    </row>
    <row r="853" spans="1:56" x14ac:dyDescent="0.25">
      <c r="A853" t="s">
        <v>423</v>
      </c>
      <c r="B853" t="s">
        <v>430</v>
      </c>
      <c r="C853">
        <v>1501340</v>
      </c>
      <c r="D853" t="s">
        <v>88</v>
      </c>
      <c r="E853" t="s">
        <v>88</v>
      </c>
      <c r="F853" t="s">
        <v>425</v>
      </c>
      <c r="G853" t="s">
        <v>702</v>
      </c>
      <c r="I853" t="s">
        <v>61</v>
      </c>
      <c r="J853" t="s">
        <v>338</v>
      </c>
      <c r="K853" t="s">
        <v>63</v>
      </c>
      <c r="L853">
        <v>1</v>
      </c>
      <c r="N853" t="str">
        <f t="shared" si="69"/>
        <v>0</v>
      </c>
      <c r="O853">
        <v>1</v>
      </c>
      <c r="P853" t="s">
        <v>64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103</v>
      </c>
      <c r="AB853" t="str">
        <f t="shared" si="68"/>
        <v>0230</v>
      </c>
      <c r="AC853" t="s">
        <v>69</v>
      </c>
      <c r="AD853" t="b">
        <v>0</v>
      </c>
      <c r="AE853" t="b">
        <v>0</v>
      </c>
      <c r="AF853" t="s">
        <v>70</v>
      </c>
      <c r="AG853" t="s">
        <v>61</v>
      </c>
      <c r="AH853" t="s">
        <v>61</v>
      </c>
      <c r="AI853" t="b">
        <v>1</v>
      </c>
      <c r="AJ853" t="s">
        <v>61</v>
      </c>
      <c r="AK853" t="s">
        <v>61</v>
      </c>
      <c r="AL853" t="s">
        <v>61</v>
      </c>
      <c r="AM853" t="s">
        <v>61</v>
      </c>
      <c r="AN853" t="s">
        <v>73</v>
      </c>
      <c r="AO853" t="s">
        <v>132</v>
      </c>
      <c r="AP853" t="b">
        <v>0</v>
      </c>
      <c r="AQ853" t="b">
        <v>0</v>
      </c>
      <c r="AR853" t="s">
        <v>75</v>
      </c>
      <c r="AS853" t="b">
        <v>0</v>
      </c>
      <c r="AT853" t="s">
        <v>76</v>
      </c>
      <c r="AU853" t="s">
        <v>61</v>
      </c>
      <c r="AX853" t="s">
        <v>671</v>
      </c>
      <c r="AY853" t="s">
        <v>61</v>
      </c>
      <c r="BA853" t="b">
        <v>0</v>
      </c>
      <c r="BB853" t="s">
        <v>61</v>
      </c>
      <c r="BD853" t="s">
        <v>61</v>
      </c>
    </row>
    <row r="854" spans="1:56" x14ac:dyDescent="0.25">
      <c r="A854" t="s">
        <v>117</v>
      </c>
      <c r="B854" t="s">
        <v>642</v>
      </c>
      <c r="C854">
        <v>2102335</v>
      </c>
      <c r="D854" t="s">
        <v>151</v>
      </c>
      <c r="E854" t="s">
        <v>151</v>
      </c>
      <c r="F854" t="s">
        <v>500</v>
      </c>
      <c r="G854" t="s">
        <v>877</v>
      </c>
      <c r="H854" t="s">
        <v>501</v>
      </c>
      <c r="I854" t="s">
        <v>61</v>
      </c>
      <c r="J854" t="s">
        <v>502</v>
      </c>
      <c r="K854" t="s">
        <v>63</v>
      </c>
      <c r="L854">
        <v>25</v>
      </c>
      <c r="N854" t="str">
        <f t="shared" si="69"/>
        <v>0</v>
      </c>
      <c r="O854">
        <v>25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103</v>
      </c>
      <c r="AB854" t="str">
        <f t="shared" si="68"/>
        <v>0230</v>
      </c>
      <c r="AC854" t="s">
        <v>69</v>
      </c>
      <c r="AD854" t="b">
        <v>0</v>
      </c>
      <c r="AE854" t="b">
        <v>0</v>
      </c>
      <c r="AF854" t="s">
        <v>70</v>
      </c>
      <c r="AG854" t="s">
        <v>61</v>
      </c>
      <c r="AH854" t="s">
        <v>61</v>
      </c>
      <c r="AI854" t="b">
        <v>1</v>
      </c>
      <c r="AJ854" t="s">
        <v>61</v>
      </c>
      <c r="AK854" t="s">
        <v>61</v>
      </c>
      <c r="AL854" t="s">
        <v>61</v>
      </c>
      <c r="AM854" t="s">
        <v>61</v>
      </c>
      <c r="AN854" t="s">
        <v>73</v>
      </c>
      <c r="AO854" t="s">
        <v>74</v>
      </c>
      <c r="AP854" t="b">
        <v>0</v>
      </c>
      <c r="AQ854" t="b">
        <v>0</v>
      </c>
      <c r="AR854" t="s">
        <v>75</v>
      </c>
      <c r="AS854" t="b">
        <v>0</v>
      </c>
      <c r="AT854" t="s">
        <v>76</v>
      </c>
      <c r="AU854" t="s">
        <v>61</v>
      </c>
      <c r="AX854" t="s">
        <v>671</v>
      </c>
      <c r="AY854" t="s">
        <v>61</v>
      </c>
      <c r="BA854" t="b">
        <v>0</v>
      </c>
      <c r="BB854" t="s">
        <v>61</v>
      </c>
      <c r="BD854" t="s">
        <v>61</v>
      </c>
    </row>
    <row r="855" spans="1:56" x14ac:dyDescent="0.25">
      <c r="A855" t="s">
        <v>220</v>
      </c>
      <c r="B855" t="s">
        <v>876</v>
      </c>
      <c r="C855">
        <v>8772120</v>
      </c>
      <c r="D855" t="s">
        <v>93</v>
      </c>
      <c r="E855" t="s">
        <v>93</v>
      </c>
      <c r="F855" t="s">
        <v>147</v>
      </c>
      <c r="G855" t="s">
        <v>667</v>
      </c>
      <c r="H855">
        <v>18819</v>
      </c>
      <c r="I855" t="s">
        <v>61</v>
      </c>
      <c r="J855" t="s">
        <v>149</v>
      </c>
      <c r="K855" t="s">
        <v>63</v>
      </c>
      <c r="L855">
        <v>4</v>
      </c>
      <c r="N855" t="str">
        <f t="shared" si="69"/>
        <v>0</v>
      </c>
      <c r="O855">
        <v>4</v>
      </c>
      <c r="P855" t="s">
        <v>99</v>
      </c>
      <c r="Q855" t="s">
        <v>65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300</v>
      </c>
      <c r="AB855" t="str">
        <f t="shared" si="68"/>
        <v>0230</v>
      </c>
      <c r="AC855" t="s">
        <v>69</v>
      </c>
      <c r="AD855" t="b">
        <v>0</v>
      </c>
      <c r="AE855" t="b">
        <v>0</v>
      </c>
      <c r="AF855" t="s">
        <v>70</v>
      </c>
      <c r="AG855" t="s">
        <v>61</v>
      </c>
      <c r="AH855" t="s">
        <v>61</v>
      </c>
      <c r="AI855" t="b">
        <v>1</v>
      </c>
      <c r="AJ855" t="s">
        <v>61</v>
      </c>
      <c r="AK855" t="s">
        <v>61</v>
      </c>
      <c r="AL855" t="s">
        <v>61</v>
      </c>
      <c r="AM855" t="s">
        <v>61</v>
      </c>
      <c r="AN855" t="s">
        <v>73</v>
      </c>
      <c r="AO855" t="s">
        <v>132</v>
      </c>
      <c r="AP855" t="b">
        <v>0</v>
      </c>
      <c r="AQ855" t="b">
        <v>0</v>
      </c>
      <c r="AR855" t="s">
        <v>75</v>
      </c>
      <c r="AS855" t="b">
        <v>0</v>
      </c>
      <c r="AT855" t="s">
        <v>76</v>
      </c>
      <c r="AU855" t="s">
        <v>61</v>
      </c>
      <c r="AX855" t="s">
        <v>671</v>
      </c>
      <c r="AY855" t="s">
        <v>61</v>
      </c>
      <c r="BA855" t="b">
        <v>0</v>
      </c>
      <c r="BB855" t="s">
        <v>61</v>
      </c>
      <c r="BC855">
        <v>8772100</v>
      </c>
      <c r="BD855" t="s">
        <v>61</v>
      </c>
    </row>
    <row r="856" spans="1:56" x14ac:dyDescent="0.25">
      <c r="A856" t="s">
        <v>220</v>
      </c>
      <c r="B856" t="s">
        <v>221</v>
      </c>
      <c r="C856">
        <v>8772110</v>
      </c>
      <c r="D856" t="s">
        <v>151</v>
      </c>
      <c r="E856" t="s">
        <v>151</v>
      </c>
      <c r="F856" t="s">
        <v>147</v>
      </c>
      <c r="G856" t="s">
        <v>719</v>
      </c>
      <c r="H856">
        <v>18819</v>
      </c>
      <c r="I856" t="s">
        <v>61</v>
      </c>
      <c r="J856" t="s">
        <v>149</v>
      </c>
      <c r="K856" t="s">
        <v>63</v>
      </c>
      <c r="L856">
        <v>25</v>
      </c>
      <c r="N856" t="str">
        <f t="shared" si="69"/>
        <v>0</v>
      </c>
      <c r="O856">
        <v>25</v>
      </c>
      <c r="P856" t="s">
        <v>99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300</v>
      </c>
      <c r="AB856" t="str">
        <f t="shared" si="68"/>
        <v>0230</v>
      </c>
      <c r="AC856" t="s">
        <v>69</v>
      </c>
      <c r="AD856" t="b">
        <v>0</v>
      </c>
      <c r="AE856" t="b">
        <v>0</v>
      </c>
      <c r="AF856" t="s">
        <v>70</v>
      </c>
      <c r="AG856" t="s">
        <v>61</v>
      </c>
      <c r="AH856" t="s">
        <v>61</v>
      </c>
      <c r="AI856" t="b">
        <v>1</v>
      </c>
      <c r="AJ856" t="s">
        <v>61</v>
      </c>
      <c r="AK856" t="s">
        <v>61</v>
      </c>
      <c r="AL856" t="s">
        <v>61</v>
      </c>
      <c r="AM856" t="s">
        <v>61</v>
      </c>
      <c r="AN856" t="s">
        <v>73</v>
      </c>
      <c r="AO856" t="s">
        <v>132</v>
      </c>
      <c r="AP856" t="b">
        <v>0</v>
      </c>
      <c r="AQ856" t="b">
        <v>0</v>
      </c>
      <c r="AR856" t="s">
        <v>75</v>
      </c>
      <c r="AS856" t="b">
        <v>0</v>
      </c>
      <c r="AT856" t="s">
        <v>76</v>
      </c>
      <c r="AU856" t="s">
        <v>61</v>
      </c>
      <c r="AX856" t="s">
        <v>671</v>
      </c>
      <c r="AY856" t="s">
        <v>61</v>
      </c>
      <c r="BA856" t="b">
        <v>0</v>
      </c>
      <c r="BB856" t="s">
        <v>61</v>
      </c>
      <c r="BC856">
        <v>8772100</v>
      </c>
      <c r="BD856" t="s">
        <v>61</v>
      </c>
    </row>
    <row r="857" spans="1:56" x14ac:dyDescent="0.25">
      <c r="A857" t="s">
        <v>122</v>
      </c>
      <c r="B857" t="s">
        <v>573</v>
      </c>
      <c r="C857" t="str">
        <f>"0500510"</f>
        <v>0500510</v>
      </c>
      <c r="D857" t="s">
        <v>101</v>
      </c>
      <c r="E857" t="s">
        <v>101</v>
      </c>
      <c r="G857" t="s">
        <v>878</v>
      </c>
      <c r="H857">
        <v>16001</v>
      </c>
      <c r="I857" t="s">
        <v>61</v>
      </c>
      <c r="J857" t="s">
        <v>583</v>
      </c>
      <c r="K857" t="s">
        <v>63</v>
      </c>
      <c r="L857">
        <v>15</v>
      </c>
      <c r="N857" t="str">
        <f t="shared" si="69"/>
        <v>0</v>
      </c>
      <c r="O857">
        <v>15</v>
      </c>
      <c r="P857" t="s">
        <v>64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103</v>
      </c>
      <c r="AB857" t="str">
        <f t="shared" si="68"/>
        <v>0230</v>
      </c>
      <c r="AC857" t="s">
        <v>69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1</v>
      </c>
      <c r="AJ857" t="s">
        <v>61</v>
      </c>
      <c r="AK857" t="s">
        <v>61</v>
      </c>
      <c r="AL857" t="s">
        <v>61</v>
      </c>
      <c r="AM857" t="s">
        <v>61</v>
      </c>
      <c r="AN857" t="s">
        <v>73</v>
      </c>
      <c r="AO857" t="s">
        <v>132</v>
      </c>
      <c r="AP857" t="b">
        <v>0</v>
      </c>
      <c r="AQ857" t="b">
        <v>0</v>
      </c>
      <c r="AR857" t="s">
        <v>75</v>
      </c>
      <c r="AS857" t="b">
        <v>0</v>
      </c>
      <c r="AT857" t="s">
        <v>76</v>
      </c>
      <c r="AU857" t="s">
        <v>61</v>
      </c>
      <c r="AX857" t="s">
        <v>671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122</v>
      </c>
      <c r="B858" t="s">
        <v>763</v>
      </c>
      <c r="C858">
        <v>1000410</v>
      </c>
      <c r="D858" t="s">
        <v>151</v>
      </c>
      <c r="E858" t="s">
        <v>151</v>
      </c>
      <c r="F858" t="s">
        <v>139</v>
      </c>
      <c r="G858" t="s">
        <v>879</v>
      </c>
      <c r="H858" t="s">
        <v>141</v>
      </c>
      <c r="I858" t="s">
        <v>61</v>
      </c>
      <c r="J858" t="s">
        <v>142</v>
      </c>
      <c r="K858" t="s">
        <v>63</v>
      </c>
      <c r="L858">
        <v>25</v>
      </c>
      <c r="N858" t="str">
        <f t="shared" si="69"/>
        <v>0</v>
      </c>
      <c r="O858">
        <v>25</v>
      </c>
      <c r="P858" t="s">
        <v>99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103</v>
      </c>
      <c r="AB858" t="str">
        <f t="shared" si="68"/>
        <v>0230</v>
      </c>
      <c r="AC858" t="s">
        <v>69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73</v>
      </c>
      <c r="AO858" t="s">
        <v>74</v>
      </c>
      <c r="AP858" t="b">
        <v>0</v>
      </c>
      <c r="AQ858" t="b">
        <v>0</v>
      </c>
      <c r="AR858" t="s">
        <v>143</v>
      </c>
      <c r="AS858" t="b">
        <v>0</v>
      </c>
      <c r="AT858" t="s">
        <v>76</v>
      </c>
      <c r="AU858" t="s">
        <v>61</v>
      </c>
      <c r="AX858" t="s">
        <v>671</v>
      </c>
      <c r="AY858" t="s">
        <v>61</v>
      </c>
      <c r="BA858" t="b">
        <v>0</v>
      </c>
      <c r="BB858" t="s">
        <v>61</v>
      </c>
      <c r="BD858" t="s">
        <v>61</v>
      </c>
    </row>
    <row r="859" spans="1:56" x14ac:dyDescent="0.25">
      <c r="A859" t="s">
        <v>443</v>
      </c>
      <c r="B859" t="s">
        <v>880</v>
      </c>
      <c r="C859">
        <v>2001310</v>
      </c>
      <c r="D859" t="s">
        <v>58</v>
      </c>
      <c r="E859" t="s">
        <v>58</v>
      </c>
      <c r="F859" t="s">
        <v>468</v>
      </c>
      <c r="G859" t="s">
        <v>820</v>
      </c>
      <c r="H859">
        <v>13011</v>
      </c>
      <c r="I859" t="s">
        <v>61</v>
      </c>
      <c r="J859" t="s">
        <v>469</v>
      </c>
      <c r="K859" t="s">
        <v>63</v>
      </c>
      <c r="L859">
        <v>10</v>
      </c>
      <c r="N859" t="str">
        <f t="shared" si="69"/>
        <v>0</v>
      </c>
      <c r="O859">
        <v>10</v>
      </c>
      <c r="P859" t="s">
        <v>64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0</v>
      </c>
      <c r="Y859" t="b">
        <v>0</v>
      </c>
      <c r="Z859" t="b">
        <v>0</v>
      </c>
      <c r="AA859">
        <v>999</v>
      </c>
      <c r="AB859" t="str">
        <f t="shared" si="68"/>
        <v>0230</v>
      </c>
      <c r="AC859" t="s">
        <v>69</v>
      </c>
      <c r="AD859" t="b">
        <v>0</v>
      </c>
      <c r="AE859" t="b">
        <v>0</v>
      </c>
      <c r="AF859" t="s">
        <v>70</v>
      </c>
      <c r="AG859" t="s">
        <v>71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73</v>
      </c>
      <c r="AO859" t="s">
        <v>74</v>
      </c>
      <c r="AP859" t="b">
        <v>0</v>
      </c>
      <c r="AQ859" t="b">
        <v>0</v>
      </c>
      <c r="AR859" t="s">
        <v>75</v>
      </c>
      <c r="AS859" t="b">
        <v>0</v>
      </c>
      <c r="AT859" t="s">
        <v>76</v>
      </c>
      <c r="AU859" t="s">
        <v>61</v>
      </c>
      <c r="AX859" t="s">
        <v>671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443</v>
      </c>
      <c r="B860" t="s">
        <v>881</v>
      </c>
      <c r="C860">
        <v>2000310</v>
      </c>
      <c r="D860" t="s">
        <v>58</v>
      </c>
      <c r="E860" t="s">
        <v>58</v>
      </c>
      <c r="F860" t="s">
        <v>468</v>
      </c>
      <c r="G860" t="s">
        <v>820</v>
      </c>
      <c r="H860">
        <v>13011</v>
      </c>
      <c r="I860" t="s">
        <v>61</v>
      </c>
      <c r="J860" t="s">
        <v>469</v>
      </c>
      <c r="K860" t="s">
        <v>63</v>
      </c>
      <c r="L860">
        <v>10</v>
      </c>
      <c r="N860" t="str">
        <f t="shared" si="69"/>
        <v>0</v>
      </c>
      <c r="O860">
        <v>10</v>
      </c>
      <c r="P860" t="s">
        <v>64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0</v>
      </c>
      <c r="Y860" t="b">
        <v>0</v>
      </c>
      <c r="Z860" t="b">
        <v>0</v>
      </c>
      <c r="AA860">
        <v>999</v>
      </c>
      <c r="AB860" t="str">
        <f t="shared" si="68"/>
        <v>0230</v>
      </c>
      <c r="AC860" t="s">
        <v>69</v>
      </c>
      <c r="AD860" t="b">
        <v>1</v>
      </c>
      <c r="AE860" t="b">
        <v>1</v>
      </c>
      <c r="AF860" t="s">
        <v>70</v>
      </c>
      <c r="AG860" t="s">
        <v>71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73</v>
      </c>
      <c r="AO860" t="s">
        <v>74</v>
      </c>
      <c r="AP860" t="b">
        <v>0</v>
      </c>
      <c r="AQ860" t="b">
        <v>0</v>
      </c>
      <c r="AR860" t="s">
        <v>75</v>
      </c>
      <c r="AS860" t="b">
        <v>0</v>
      </c>
      <c r="AT860" t="s">
        <v>76</v>
      </c>
      <c r="AU860" t="s">
        <v>61</v>
      </c>
      <c r="AX860" t="s">
        <v>671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443</v>
      </c>
      <c r="B861" t="s">
        <v>881</v>
      </c>
      <c r="C861">
        <v>2000310</v>
      </c>
      <c r="D861" t="s">
        <v>58</v>
      </c>
      <c r="E861" t="s">
        <v>58</v>
      </c>
      <c r="F861" t="s">
        <v>468</v>
      </c>
      <c r="G861" t="s">
        <v>882</v>
      </c>
      <c r="H861">
        <v>13011</v>
      </c>
      <c r="I861" t="s">
        <v>61</v>
      </c>
      <c r="J861" t="s">
        <v>469</v>
      </c>
      <c r="K861" t="s">
        <v>63</v>
      </c>
      <c r="L861">
        <v>10</v>
      </c>
      <c r="N861" t="str">
        <f t="shared" si="69"/>
        <v>0</v>
      </c>
      <c r="O861">
        <v>10</v>
      </c>
      <c r="P861" t="s">
        <v>83</v>
      </c>
      <c r="Q861" t="s">
        <v>65</v>
      </c>
      <c r="R861" t="s">
        <v>65</v>
      </c>
      <c r="S861" t="s">
        <v>66</v>
      </c>
      <c r="T861" t="s">
        <v>67</v>
      </c>
      <c r="U861" t="s">
        <v>68</v>
      </c>
      <c r="V861" t="s">
        <v>68</v>
      </c>
      <c r="X861" t="b">
        <v>0</v>
      </c>
      <c r="Y861" t="b">
        <v>0</v>
      </c>
      <c r="Z861" t="b">
        <v>0</v>
      </c>
      <c r="AA861">
        <v>999</v>
      </c>
      <c r="AB861" t="str">
        <f t="shared" si="68"/>
        <v>0230</v>
      </c>
      <c r="AC861" t="s">
        <v>69</v>
      </c>
      <c r="AD861" t="b">
        <v>0</v>
      </c>
      <c r="AE861" t="b">
        <v>0</v>
      </c>
      <c r="AF861" t="s">
        <v>70</v>
      </c>
      <c r="AG861" t="s">
        <v>71</v>
      </c>
      <c r="AH861" t="s">
        <v>61</v>
      </c>
      <c r="AI861" t="b">
        <v>1</v>
      </c>
      <c r="AJ861" t="s">
        <v>61</v>
      </c>
      <c r="AK861" t="s">
        <v>61</v>
      </c>
      <c r="AL861" t="s">
        <v>61</v>
      </c>
      <c r="AM861" t="s">
        <v>61</v>
      </c>
      <c r="AN861" t="s">
        <v>73</v>
      </c>
      <c r="AO861" t="s">
        <v>74</v>
      </c>
      <c r="AP861" t="b">
        <v>0</v>
      </c>
      <c r="AQ861" t="b">
        <v>0</v>
      </c>
      <c r="AR861" t="s">
        <v>75</v>
      </c>
      <c r="AS861" t="b">
        <v>0</v>
      </c>
      <c r="AT861" t="s">
        <v>76</v>
      </c>
      <c r="AU861" t="s">
        <v>61</v>
      </c>
      <c r="AX861" t="s">
        <v>671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494</v>
      </c>
      <c r="B862" t="s">
        <v>883</v>
      </c>
      <c r="C862">
        <v>2109310</v>
      </c>
      <c r="D862" t="s">
        <v>58</v>
      </c>
      <c r="E862" t="s">
        <v>58</v>
      </c>
      <c r="F862" t="s">
        <v>59</v>
      </c>
      <c r="G862" t="s">
        <v>820</v>
      </c>
      <c r="H862">
        <v>11003</v>
      </c>
      <c r="I862" t="s">
        <v>61</v>
      </c>
      <c r="J862" t="s">
        <v>62</v>
      </c>
      <c r="K862" t="s">
        <v>63</v>
      </c>
      <c r="L862">
        <v>10</v>
      </c>
      <c r="N862" t="str">
        <f t="shared" si="69"/>
        <v>0</v>
      </c>
      <c r="O862">
        <v>10</v>
      </c>
      <c r="P862" t="s">
        <v>64</v>
      </c>
      <c r="Q862" t="s">
        <v>65</v>
      </c>
      <c r="R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0</v>
      </c>
      <c r="Y862" t="b">
        <v>0</v>
      </c>
      <c r="Z862" t="b">
        <v>0</v>
      </c>
      <c r="AA862">
        <v>999</v>
      </c>
      <c r="AB862" t="str">
        <f t="shared" si="68"/>
        <v>0230</v>
      </c>
      <c r="AC862" t="s">
        <v>69</v>
      </c>
      <c r="AD862" t="b">
        <v>0</v>
      </c>
      <c r="AE862" t="b">
        <v>0</v>
      </c>
      <c r="AF862" t="s">
        <v>70</v>
      </c>
      <c r="AG862" t="s">
        <v>71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73</v>
      </c>
      <c r="AO862" t="s">
        <v>74</v>
      </c>
      <c r="AP862" t="b">
        <v>0</v>
      </c>
      <c r="AQ862" t="b">
        <v>0</v>
      </c>
      <c r="AR862" t="s">
        <v>75</v>
      </c>
      <c r="AS862" t="b">
        <v>0</v>
      </c>
      <c r="AT862" t="s">
        <v>76</v>
      </c>
      <c r="AU862" t="s">
        <v>61</v>
      </c>
      <c r="AX862" t="s">
        <v>671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494</v>
      </c>
      <c r="B863" t="s">
        <v>883</v>
      </c>
      <c r="C863">
        <v>2109310</v>
      </c>
      <c r="D863" t="s">
        <v>58</v>
      </c>
      <c r="E863" t="s">
        <v>58</v>
      </c>
      <c r="F863" t="s">
        <v>59</v>
      </c>
      <c r="G863" t="s">
        <v>882</v>
      </c>
      <c r="H863">
        <v>11003</v>
      </c>
      <c r="I863" t="s">
        <v>61</v>
      </c>
      <c r="J863" t="s">
        <v>62</v>
      </c>
      <c r="K863" t="s">
        <v>63</v>
      </c>
      <c r="L863">
        <v>10</v>
      </c>
      <c r="N863" t="str">
        <f t="shared" si="69"/>
        <v>0</v>
      </c>
      <c r="O863">
        <v>10</v>
      </c>
      <c r="P863" t="s">
        <v>83</v>
      </c>
      <c r="Q863" t="s">
        <v>65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0</v>
      </c>
      <c r="Y863" t="b">
        <v>0</v>
      </c>
      <c r="Z863" t="b">
        <v>0</v>
      </c>
      <c r="AA863">
        <v>999</v>
      </c>
      <c r="AB863" t="str">
        <f t="shared" si="68"/>
        <v>0230</v>
      </c>
      <c r="AC863" t="s">
        <v>69</v>
      </c>
      <c r="AD863" t="b">
        <v>0</v>
      </c>
      <c r="AE863" t="b">
        <v>0</v>
      </c>
      <c r="AF863" t="s">
        <v>70</v>
      </c>
      <c r="AG863" t="s">
        <v>71</v>
      </c>
      <c r="AH863" t="s">
        <v>61</v>
      </c>
      <c r="AI863" t="b">
        <v>1</v>
      </c>
      <c r="AJ863" t="s">
        <v>61</v>
      </c>
      <c r="AK863" t="s">
        <v>61</v>
      </c>
      <c r="AL863" t="s">
        <v>61</v>
      </c>
      <c r="AM863" t="s">
        <v>61</v>
      </c>
      <c r="AN863" t="s">
        <v>73</v>
      </c>
      <c r="AO863" t="s">
        <v>74</v>
      </c>
      <c r="AP863" t="b">
        <v>0</v>
      </c>
      <c r="AQ863" t="b">
        <v>0</v>
      </c>
      <c r="AR863" t="s">
        <v>75</v>
      </c>
      <c r="AS863" t="b">
        <v>0</v>
      </c>
      <c r="AT863" t="s">
        <v>76</v>
      </c>
      <c r="AU863" t="s">
        <v>61</v>
      </c>
      <c r="AX863" t="s">
        <v>671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271</v>
      </c>
      <c r="B864" t="s">
        <v>884</v>
      </c>
      <c r="C864">
        <v>1001310</v>
      </c>
      <c r="D864" t="s">
        <v>58</v>
      </c>
      <c r="E864" t="s">
        <v>58</v>
      </c>
      <c r="F864" t="s">
        <v>287</v>
      </c>
      <c r="G864" t="s">
        <v>820</v>
      </c>
      <c r="H864">
        <v>11005</v>
      </c>
      <c r="I864" t="s">
        <v>61</v>
      </c>
      <c r="J864" t="s">
        <v>288</v>
      </c>
      <c r="K864" t="s">
        <v>63</v>
      </c>
      <c r="L864">
        <v>10</v>
      </c>
      <c r="N864" t="str">
        <f t="shared" si="69"/>
        <v>0</v>
      </c>
      <c r="O864">
        <v>10</v>
      </c>
      <c r="P864" t="s">
        <v>64</v>
      </c>
      <c r="Q864" t="s">
        <v>65</v>
      </c>
      <c r="R864" t="s">
        <v>65</v>
      </c>
      <c r="S864" t="s">
        <v>66</v>
      </c>
      <c r="T864" t="s">
        <v>67</v>
      </c>
      <c r="U864" t="s">
        <v>68</v>
      </c>
      <c r="V864" t="s">
        <v>68</v>
      </c>
      <c r="X864" t="b">
        <v>0</v>
      </c>
      <c r="Y864" t="b">
        <v>0</v>
      </c>
      <c r="Z864" t="b">
        <v>0</v>
      </c>
      <c r="AA864">
        <v>999</v>
      </c>
      <c r="AB864" t="str">
        <f t="shared" si="68"/>
        <v>0230</v>
      </c>
      <c r="AC864" t="s">
        <v>69</v>
      </c>
      <c r="AD864" t="b">
        <v>0</v>
      </c>
      <c r="AE864" t="b">
        <v>0</v>
      </c>
      <c r="AF864" t="s">
        <v>70</v>
      </c>
      <c r="AG864" t="s">
        <v>71</v>
      </c>
      <c r="AH864" t="s">
        <v>61</v>
      </c>
      <c r="AI864" t="b">
        <v>1</v>
      </c>
      <c r="AJ864" t="s">
        <v>61</v>
      </c>
      <c r="AK864" t="s">
        <v>61</v>
      </c>
      <c r="AL864" t="s">
        <v>61</v>
      </c>
      <c r="AM864" t="s">
        <v>61</v>
      </c>
      <c r="AN864" t="s">
        <v>73</v>
      </c>
      <c r="AO864" t="s">
        <v>74</v>
      </c>
      <c r="AP864" t="b">
        <v>0</v>
      </c>
      <c r="AQ864" t="b">
        <v>0</v>
      </c>
      <c r="AR864" t="s">
        <v>75</v>
      </c>
      <c r="AS864" t="b">
        <v>0</v>
      </c>
      <c r="AT864" t="s">
        <v>76</v>
      </c>
      <c r="AU864" t="s">
        <v>61</v>
      </c>
      <c r="AX864" t="s">
        <v>671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271</v>
      </c>
      <c r="B865" t="s">
        <v>884</v>
      </c>
      <c r="C865">
        <v>1001310</v>
      </c>
      <c r="D865" t="s">
        <v>58</v>
      </c>
      <c r="E865" t="s">
        <v>58</v>
      </c>
      <c r="F865" t="s">
        <v>287</v>
      </c>
      <c r="G865" t="s">
        <v>882</v>
      </c>
      <c r="H865">
        <v>11005</v>
      </c>
      <c r="I865" t="s">
        <v>61</v>
      </c>
      <c r="J865" t="s">
        <v>288</v>
      </c>
      <c r="K865" t="s">
        <v>63</v>
      </c>
      <c r="L865">
        <v>10</v>
      </c>
      <c r="N865" t="str">
        <f t="shared" si="69"/>
        <v>0</v>
      </c>
      <c r="O865">
        <v>10</v>
      </c>
      <c r="P865" t="s">
        <v>83</v>
      </c>
      <c r="Q865" t="s">
        <v>65</v>
      </c>
      <c r="R865" t="s">
        <v>65</v>
      </c>
      <c r="S865" t="s">
        <v>66</v>
      </c>
      <c r="T865" t="s">
        <v>67</v>
      </c>
      <c r="U865" t="s">
        <v>68</v>
      </c>
      <c r="V865" t="s">
        <v>68</v>
      </c>
      <c r="X865" t="b">
        <v>0</v>
      </c>
      <c r="Y865" t="b">
        <v>0</v>
      </c>
      <c r="Z865" t="b">
        <v>0</v>
      </c>
      <c r="AA865">
        <v>999</v>
      </c>
      <c r="AB865" t="str">
        <f t="shared" si="68"/>
        <v>0230</v>
      </c>
      <c r="AC865" t="s">
        <v>69</v>
      </c>
      <c r="AD865" t="b">
        <v>0</v>
      </c>
      <c r="AE865" t="b">
        <v>0</v>
      </c>
      <c r="AF865" t="s">
        <v>70</v>
      </c>
      <c r="AG865" t="s">
        <v>71</v>
      </c>
      <c r="AH865" t="s">
        <v>61</v>
      </c>
      <c r="AI865" t="b">
        <v>1</v>
      </c>
      <c r="AJ865" t="s">
        <v>61</v>
      </c>
      <c r="AK865" t="s">
        <v>61</v>
      </c>
      <c r="AL865" t="s">
        <v>61</v>
      </c>
      <c r="AM865" t="s">
        <v>61</v>
      </c>
      <c r="AN865" t="s">
        <v>73</v>
      </c>
      <c r="AO865" t="s">
        <v>74</v>
      </c>
      <c r="AP865" t="b">
        <v>0</v>
      </c>
      <c r="AQ865" t="b">
        <v>0</v>
      </c>
      <c r="AR865" t="s">
        <v>75</v>
      </c>
      <c r="AS865" t="b">
        <v>0</v>
      </c>
      <c r="AT865" t="s">
        <v>76</v>
      </c>
      <c r="AU865" t="s">
        <v>61</v>
      </c>
      <c r="AX865" t="s">
        <v>671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271</v>
      </c>
      <c r="B866" t="s">
        <v>885</v>
      </c>
      <c r="C866">
        <v>1001340</v>
      </c>
      <c r="D866" t="s">
        <v>58</v>
      </c>
      <c r="E866" t="s">
        <v>58</v>
      </c>
      <c r="F866" t="s">
        <v>287</v>
      </c>
      <c r="G866" t="s">
        <v>820</v>
      </c>
      <c r="H866">
        <v>11005</v>
      </c>
      <c r="I866" t="s">
        <v>61</v>
      </c>
      <c r="J866" t="s">
        <v>288</v>
      </c>
      <c r="K866" t="s">
        <v>63</v>
      </c>
      <c r="L866">
        <v>10</v>
      </c>
      <c r="N866" t="str">
        <f t="shared" si="69"/>
        <v>0</v>
      </c>
      <c r="O866">
        <v>10</v>
      </c>
      <c r="P866" t="s">
        <v>64</v>
      </c>
      <c r="Q866" t="s">
        <v>65</v>
      </c>
      <c r="R866" t="s">
        <v>65</v>
      </c>
      <c r="S866" t="s">
        <v>66</v>
      </c>
      <c r="T866" t="s">
        <v>67</v>
      </c>
      <c r="U866" t="s">
        <v>68</v>
      </c>
      <c r="V866" t="s">
        <v>68</v>
      </c>
      <c r="X866" t="b">
        <v>0</v>
      </c>
      <c r="Y866" t="b">
        <v>0</v>
      </c>
      <c r="Z866" t="b">
        <v>0</v>
      </c>
      <c r="AA866">
        <v>999</v>
      </c>
      <c r="AB866" t="str">
        <f t="shared" si="68"/>
        <v>0230</v>
      </c>
      <c r="AC866" t="s">
        <v>69</v>
      </c>
      <c r="AD866" t="b">
        <v>0</v>
      </c>
      <c r="AE866" t="b">
        <v>0</v>
      </c>
      <c r="AF866" t="s">
        <v>70</v>
      </c>
      <c r="AG866" t="s">
        <v>71</v>
      </c>
      <c r="AH866" t="s">
        <v>61</v>
      </c>
      <c r="AI866" t="b">
        <v>1</v>
      </c>
      <c r="AJ866" t="s">
        <v>61</v>
      </c>
      <c r="AK866" t="s">
        <v>61</v>
      </c>
      <c r="AL866" t="s">
        <v>61</v>
      </c>
      <c r="AM866" t="s">
        <v>61</v>
      </c>
      <c r="AN866" t="s">
        <v>73</v>
      </c>
      <c r="AO866" t="s">
        <v>74</v>
      </c>
      <c r="AP866" t="b">
        <v>0</v>
      </c>
      <c r="AQ866" t="b">
        <v>0</v>
      </c>
      <c r="AR866" t="s">
        <v>75</v>
      </c>
      <c r="AS866" t="b">
        <v>0</v>
      </c>
      <c r="AT866" t="s">
        <v>76</v>
      </c>
      <c r="AU866" t="s">
        <v>61</v>
      </c>
      <c r="AX866" t="s">
        <v>671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271</v>
      </c>
      <c r="B867" t="s">
        <v>885</v>
      </c>
      <c r="C867">
        <v>1001340</v>
      </c>
      <c r="D867" t="s">
        <v>58</v>
      </c>
      <c r="E867" t="s">
        <v>58</v>
      </c>
      <c r="F867" t="s">
        <v>287</v>
      </c>
      <c r="G867" t="s">
        <v>882</v>
      </c>
      <c r="H867">
        <v>11005</v>
      </c>
      <c r="I867" t="s">
        <v>61</v>
      </c>
      <c r="J867" t="s">
        <v>288</v>
      </c>
      <c r="K867" t="s">
        <v>63</v>
      </c>
      <c r="L867">
        <v>10</v>
      </c>
      <c r="N867" t="str">
        <f t="shared" si="69"/>
        <v>0</v>
      </c>
      <c r="O867">
        <v>10</v>
      </c>
      <c r="P867" t="s">
        <v>83</v>
      </c>
      <c r="Q867" t="s">
        <v>65</v>
      </c>
      <c r="R867" t="s">
        <v>65</v>
      </c>
      <c r="S867" t="s">
        <v>66</v>
      </c>
      <c r="T867" t="s">
        <v>67</v>
      </c>
      <c r="U867" t="s">
        <v>68</v>
      </c>
      <c r="V867" t="s">
        <v>68</v>
      </c>
      <c r="X867" t="b">
        <v>0</v>
      </c>
      <c r="Y867" t="b">
        <v>0</v>
      </c>
      <c r="Z867" t="b">
        <v>0</v>
      </c>
      <c r="AA867">
        <v>999</v>
      </c>
      <c r="AB867" t="str">
        <f t="shared" si="68"/>
        <v>0230</v>
      </c>
      <c r="AC867" t="s">
        <v>69</v>
      </c>
      <c r="AD867" t="b">
        <v>0</v>
      </c>
      <c r="AE867" t="b">
        <v>0</v>
      </c>
      <c r="AF867" t="s">
        <v>70</v>
      </c>
      <c r="AG867" t="s">
        <v>71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73</v>
      </c>
      <c r="AO867" t="s">
        <v>74</v>
      </c>
      <c r="AP867" t="b">
        <v>0</v>
      </c>
      <c r="AQ867" t="b">
        <v>0</v>
      </c>
      <c r="AR867" t="s">
        <v>75</v>
      </c>
      <c r="AS867" t="b">
        <v>0</v>
      </c>
      <c r="AT867" t="s">
        <v>76</v>
      </c>
      <c r="AU867" t="s">
        <v>61</v>
      </c>
      <c r="AX867" t="s">
        <v>671</v>
      </c>
      <c r="AY867" t="s">
        <v>61</v>
      </c>
      <c r="BA867" t="b">
        <v>0</v>
      </c>
      <c r="BB867" t="s">
        <v>61</v>
      </c>
      <c r="BD867" t="s">
        <v>61</v>
      </c>
    </row>
    <row r="868" spans="1:56" x14ac:dyDescent="0.25">
      <c r="A868" t="s">
        <v>271</v>
      </c>
      <c r="B868" t="s">
        <v>886</v>
      </c>
      <c r="C868">
        <v>1001370</v>
      </c>
      <c r="D868" t="s">
        <v>58</v>
      </c>
      <c r="E868" t="s">
        <v>58</v>
      </c>
      <c r="F868" t="s">
        <v>287</v>
      </c>
      <c r="G868" t="s">
        <v>820</v>
      </c>
      <c r="H868">
        <v>11005</v>
      </c>
      <c r="I868" t="s">
        <v>61</v>
      </c>
      <c r="J868" t="s">
        <v>288</v>
      </c>
      <c r="K868" t="s">
        <v>63</v>
      </c>
      <c r="L868">
        <v>10</v>
      </c>
      <c r="N868" t="str">
        <f t="shared" si="69"/>
        <v>0</v>
      </c>
      <c r="O868">
        <v>10</v>
      </c>
      <c r="P868" t="s">
        <v>64</v>
      </c>
      <c r="Q868" t="s">
        <v>65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0</v>
      </c>
      <c r="Y868" t="b">
        <v>0</v>
      </c>
      <c r="Z868" t="b">
        <v>0</v>
      </c>
      <c r="AA868">
        <v>999</v>
      </c>
      <c r="AB868" t="str">
        <f t="shared" si="68"/>
        <v>0230</v>
      </c>
      <c r="AC868" t="s">
        <v>69</v>
      </c>
      <c r="AD868" t="b">
        <v>0</v>
      </c>
      <c r="AE868" t="b">
        <v>0</v>
      </c>
      <c r="AF868" t="s">
        <v>70</v>
      </c>
      <c r="AG868" t="s">
        <v>71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73</v>
      </c>
      <c r="AO868" t="s">
        <v>74</v>
      </c>
      <c r="AP868" t="b">
        <v>0</v>
      </c>
      <c r="AQ868" t="b">
        <v>0</v>
      </c>
      <c r="AR868" t="s">
        <v>75</v>
      </c>
      <c r="AS868" t="b">
        <v>0</v>
      </c>
      <c r="AT868" t="s">
        <v>76</v>
      </c>
      <c r="AU868" t="s">
        <v>61</v>
      </c>
      <c r="AX868" t="s">
        <v>671</v>
      </c>
      <c r="AY868" t="s">
        <v>61</v>
      </c>
      <c r="BA868" t="b">
        <v>0</v>
      </c>
      <c r="BB868" t="s">
        <v>61</v>
      </c>
      <c r="BD868" t="s">
        <v>61</v>
      </c>
    </row>
    <row r="869" spans="1:56" x14ac:dyDescent="0.25">
      <c r="A869" t="s">
        <v>271</v>
      </c>
      <c r="B869" t="s">
        <v>886</v>
      </c>
      <c r="C869">
        <v>1001370</v>
      </c>
      <c r="D869" t="s">
        <v>58</v>
      </c>
      <c r="E869" t="s">
        <v>58</v>
      </c>
      <c r="F869" t="s">
        <v>287</v>
      </c>
      <c r="G869" t="s">
        <v>882</v>
      </c>
      <c r="H869">
        <v>11005</v>
      </c>
      <c r="I869" t="s">
        <v>61</v>
      </c>
      <c r="J869" t="s">
        <v>288</v>
      </c>
      <c r="K869" t="s">
        <v>63</v>
      </c>
      <c r="L869">
        <v>10</v>
      </c>
      <c r="N869" t="str">
        <f t="shared" si="69"/>
        <v>0</v>
      </c>
      <c r="O869">
        <v>10</v>
      </c>
      <c r="P869" t="s">
        <v>83</v>
      </c>
      <c r="Q869" t="s">
        <v>65</v>
      </c>
      <c r="R869" t="s">
        <v>65</v>
      </c>
      <c r="S869" t="s">
        <v>66</v>
      </c>
      <c r="T869" t="s">
        <v>67</v>
      </c>
      <c r="U869" t="s">
        <v>68</v>
      </c>
      <c r="V869" t="s">
        <v>68</v>
      </c>
      <c r="X869" t="b">
        <v>0</v>
      </c>
      <c r="Y869" t="b">
        <v>0</v>
      </c>
      <c r="Z869" t="b">
        <v>0</v>
      </c>
      <c r="AA869">
        <v>999</v>
      </c>
      <c r="AB869" t="str">
        <f t="shared" si="68"/>
        <v>0230</v>
      </c>
      <c r="AC869" t="s">
        <v>69</v>
      </c>
      <c r="AD869" t="b">
        <v>0</v>
      </c>
      <c r="AE869" t="b">
        <v>0</v>
      </c>
      <c r="AF869" t="s">
        <v>70</v>
      </c>
      <c r="AG869" t="s">
        <v>71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73</v>
      </c>
      <c r="AO869" t="s">
        <v>74</v>
      </c>
      <c r="AP869" t="b">
        <v>0</v>
      </c>
      <c r="AQ869" t="b">
        <v>0</v>
      </c>
      <c r="AR869" t="s">
        <v>75</v>
      </c>
      <c r="AS869" t="b">
        <v>0</v>
      </c>
      <c r="AT869" t="s">
        <v>76</v>
      </c>
      <c r="AU869" t="s">
        <v>61</v>
      </c>
      <c r="AX869" t="s">
        <v>671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271</v>
      </c>
      <c r="B870" t="s">
        <v>887</v>
      </c>
      <c r="C870">
        <v>1001400</v>
      </c>
      <c r="D870" t="s">
        <v>58</v>
      </c>
      <c r="E870" t="s">
        <v>58</v>
      </c>
      <c r="F870" t="s">
        <v>287</v>
      </c>
      <c r="G870" t="s">
        <v>820</v>
      </c>
      <c r="H870">
        <v>11005</v>
      </c>
      <c r="I870" t="s">
        <v>61</v>
      </c>
      <c r="J870" t="s">
        <v>288</v>
      </c>
      <c r="K870" t="s">
        <v>63</v>
      </c>
      <c r="L870">
        <v>10</v>
      </c>
      <c r="N870" t="str">
        <f t="shared" si="69"/>
        <v>0</v>
      </c>
      <c r="O870">
        <v>10</v>
      </c>
      <c r="P870" t="s">
        <v>64</v>
      </c>
      <c r="Q870" t="s">
        <v>65</v>
      </c>
      <c r="R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0</v>
      </c>
      <c r="Y870" t="b">
        <v>0</v>
      </c>
      <c r="Z870" t="b">
        <v>0</v>
      </c>
      <c r="AA870">
        <v>999</v>
      </c>
      <c r="AB870" t="str">
        <f t="shared" si="68"/>
        <v>0230</v>
      </c>
      <c r="AC870" t="s">
        <v>69</v>
      </c>
      <c r="AD870" t="b">
        <v>0</v>
      </c>
      <c r="AE870" t="b">
        <v>0</v>
      </c>
      <c r="AF870" t="s">
        <v>70</v>
      </c>
      <c r="AG870" t="s">
        <v>71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73</v>
      </c>
      <c r="AO870" t="s">
        <v>74</v>
      </c>
      <c r="AP870" t="b">
        <v>0</v>
      </c>
      <c r="AQ870" t="b">
        <v>0</v>
      </c>
      <c r="AR870" t="s">
        <v>75</v>
      </c>
      <c r="AS870" t="b">
        <v>0</v>
      </c>
      <c r="AT870" t="s">
        <v>76</v>
      </c>
      <c r="AU870" t="s">
        <v>61</v>
      </c>
      <c r="AX870" t="s">
        <v>671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271</v>
      </c>
      <c r="B871" t="s">
        <v>887</v>
      </c>
      <c r="C871">
        <v>1001400</v>
      </c>
      <c r="D871" t="s">
        <v>58</v>
      </c>
      <c r="E871" t="s">
        <v>58</v>
      </c>
      <c r="F871" t="s">
        <v>287</v>
      </c>
      <c r="G871" t="s">
        <v>882</v>
      </c>
      <c r="H871">
        <v>11005</v>
      </c>
      <c r="I871" t="s">
        <v>61</v>
      </c>
      <c r="J871" t="s">
        <v>288</v>
      </c>
      <c r="K871" t="s">
        <v>63</v>
      </c>
      <c r="L871">
        <v>10</v>
      </c>
      <c r="N871" t="str">
        <f t="shared" si="69"/>
        <v>0</v>
      </c>
      <c r="O871">
        <v>10</v>
      </c>
      <c r="P871" t="s">
        <v>83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0</v>
      </c>
      <c r="Y871" t="b">
        <v>0</v>
      </c>
      <c r="Z871" t="b">
        <v>0</v>
      </c>
      <c r="AA871">
        <v>999</v>
      </c>
      <c r="AB871" t="str">
        <f t="shared" si="68"/>
        <v>0230</v>
      </c>
      <c r="AC871" t="s">
        <v>69</v>
      </c>
      <c r="AD871" t="b">
        <v>0</v>
      </c>
      <c r="AE871" t="b">
        <v>0</v>
      </c>
      <c r="AF871" t="s">
        <v>70</v>
      </c>
      <c r="AG871" t="s">
        <v>71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73</v>
      </c>
      <c r="AO871" t="s">
        <v>74</v>
      </c>
      <c r="AP871" t="b">
        <v>0</v>
      </c>
      <c r="AQ871" t="b">
        <v>0</v>
      </c>
      <c r="AR871" t="s">
        <v>75</v>
      </c>
      <c r="AS871" t="b">
        <v>0</v>
      </c>
      <c r="AT871" t="s">
        <v>76</v>
      </c>
      <c r="AU871" t="s">
        <v>61</v>
      </c>
      <c r="AX871" t="s">
        <v>671</v>
      </c>
      <c r="AY871" t="s">
        <v>61</v>
      </c>
      <c r="BA871" t="b">
        <v>0</v>
      </c>
      <c r="BB871" t="s">
        <v>61</v>
      </c>
      <c r="BD871" t="s">
        <v>61</v>
      </c>
    </row>
    <row r="872" spans="1:56" x14ac:dyDescent="0.25">
      <c r="A872" t="s">
        <v>443</v>
      </c>
      <c r="B872" t="s">
        <v>888</v>
      </c>
      <c r="C872">
        <v>2001340</v>
      </c>
      <c r="D872" t="s">
        <v>58</v>
      </c>
      <c r="E872" t="s">
        <v>58</v>
      </c>
      <c r="F872" t="s">
        <v>468</v>
      </c>
      <c r="G872" t="s">
        <v>820</v>
      </c>
      <c r="H872">
        <v>13011</v>
      </c>
      <c r="I872" t="s">
        <v>61</v>
      </c>
      <c r="J872" t="s">
        <v>469</v>
      </c>
      <c r="K872" t="s">
        <v>63</v>
      </c>
      <c r="L872">
        <v>5</v>
      </c>
      <c r="N872" t="str">
        <f t="shared" si="69"/>
        <v>0</v>
      </c>
      <c r="O872">
        <v>5</v>
      </c>
      <c r="P872" t="s">
        <v>64</v>
      </c>
      <c r="Q872" t="s">
        <v>65</v>
      </c>
      <c r="R872" t="s">
        <v>65</v>
      </c>
      <c r="S872" t="s">
        <v>66</v>
      </c>
      <c r="T872" t="s">
        <v>67</v>
      </c>
      <c r="U872" t="s">
        <v>68</v>
      </c>
      <c r="V872" t="s">
        <v>68</v>
      </c>
      <c r="X872" t="b">
        <v>0</v>
      </c>
      <c r="Y872" t="b">
        <v>0</v>
      </c>
      <c r="Z872" t="b">
        <v>0</v>
      </c>
      <c r="AA872">
        <v>999</v>
      </c>
      <c r="AB872" t="str">
        <f t="shared" si="68"/>
        <v>0230</v>
      </c>
      <c r="AC872" t="s">
        <v>69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1</v>
      </c>
      <c r="AJ872" t="s">
        <v>72</v>
      </c>
      <c r="AK872" t="s">
        <v>61</v>
      </c>
      <c r="AL872" t="s">
        <v>61</v>
      </c>
      <c r="AM872" t="s">
        <v>61</v>
      </c>
      <c r="AN872" t="s">
        <v>73</v>
      </c>
      <c r="AO872" t="s">
        <v>74</v>
      </c>
      <c r="AP872" t="b">
        <v>0</v>
      </c>
      <c r="AQ872" t="b">
        <v>0</v>
      </c>
      <c r="AR872" t="s">
        <v>75</v>
      </c>
      <c r="AS872" t="b">
        <v>0</v>
      </c>
      <c r="AT872" t="s">
        <v>76</v>
      </c>
      <c r="AU872" t="s">
        <v>61</v>
      </c>
      <c r="AX872" t="s">
        <v>671</v>
      </c>
      <c r="AY872" t="s">
        <v>61</v>
      </c>
      <c r="BA872" t="b">
        <v>0</v>
      </c>
      <c r="BB872" t="s">
        <v>61</v>
      </c>
      <c r="BD872" t="s">
        <v>61</v>
      </c>
    </row>
    <row r="873" spans="1:56" x14ac:dyDescent="0.25">
      <c r="A873" t="s">
        <v>364</v>
      </c>
      <c r="B873" t="s">
        <v>729</v>
      </c>
      <c r="C873">
        <v>1207300</v>
      </c>
      <c r="D873" t="s">
        <v>93</v>
      </c>
      <c r="E873" t="s">
        <v>93</v>
      </c>
      <c r="F873" t="s">
        <v>205</v>
      </c>
      <c r="G873" t="s">
        <v>701</v>
      </c>
      <c r="H873">
        <v>13002</v>
      </c>
      <c r="I873" t="s">
        <v>61</v>
      </c>
      <c r="J873" t="s">
        <v>207</v>
      </c>
      <c r="K873" t="s">
        <v>63</v>
      </c>
      <c r="L873">
        <v>11</v>
      </c>
      <c r="N873" t="str">
        <f t="shared" si="69"/>
        <v>0</v>
      </c>
      <c r="O873">
        <v>11</v>
      </c>
      <c r="P873" t="s">
        <v>99</v>
      </c>
      <c r="Q873" t="s">
        <v>65</v>
      </c>
      <c r="R873" t="s">
        <v>65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103</v>
      </c>
      <c r="AB873" t="str">
        <f t="shared" si="68"/>
        <v>0230</v>
      </c>
      <c r="AC873" t="s">
        <v>69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73</v>
      </c>
      <c r="AO873" t="s">
        <v>74</v>
      </c>
      <c r="AP873" t="b">
        <v>0</v>
      </c>
      <c r="AQ873" t="b">
        <v>0</v>
      </c>
      <c r="AR873" t="s">
        <v>75</v>
      </c>
      <c r="AS873" t="b">
        <v>0</v>
      </c>
      <c r="AT873" t="s">
        <v>76</v>
      </c>
      <c r="AU873" t="s">
        <v>61</v>
      </c>
      <c r="AX873" t="s">
        <v>671</v>
      </c>
      <c r="AY873" t="s">
        <v>61</v>
      </c>
      <c r="BA873" t="b">
        <v>0</v>
      </c>
      <c r="BB873" t="s">
        <v>61</v>
      </c>
      <c r="BD873" t="s">
        <v>61</v>
      </c>
    </row>
    <row r="874" spans="1:56" x14ac:dyDescent="0.25">
      <c r="A874" t="s">
        <v>533</v>
      </c>
      <c r="B874" t="s">
        <v>889</v>
      </c>
      <c r="C874">
        <v>2400300</v>
      </c>
      <c r="D874" t="s">
        <v>183</v>
      </c>
      <c r="E874" t="s">
        <v>183</v>
      </c>
      <c r="F874" t="s">
        <v>186</v>
      </c>
      <c r="G874" t="s">
        <v>263</v>
      </c>
      <c r="H874" t="s">
        <v>188</v>
      </c>
      <c r="I874" t="s">
        <v>61</v>
      </c>
      <c r="J874" t="s">
        <v>188</v>
      </c>
      <c r="K874" t="s">
        <v>180</v>
      </c>
      <c r="L874">
        <v>25</v>
      </c>
      <c r="N874" t="str">
        <f t="shared" si="69"/>
        <v>0</v>
      </c>
      <c r="O874">
        <v>25</v>
      </c>
      <c r="P874" t="s">
        <v>83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103</v>
      </c>
      <c r="AB874">
        <v>230</v>
      </c>
      <c r="AC874" t="s">
        <v>69</v>
      </c>
      <c r="AD874" t="b">
        <v>0</v>
      </c>
      <c r="AE874" t="b">
        <v>0</v>
      </c>
      <c r="AF874" t="s">
        <v>181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131</v>
      </c>
      <c r="AO874" t="s">
        <v>132</v>
      </c>
      <c r="AP874" t="b">
        <v>0</v>
      </c>
      <c r="AQ874" t="b">
        <v>0</v>
      </c>
      <c r="AR874" t="s">
        <v>75</v>
      </c>
      <c r="AS874" t="b">
        <v>0</v>
      </c>
      <c r="AT874" t="s">
        <v>76</v>
      </c>
      <c r="AU874" t="s">
        <v>61</v>
      </c>
      <c r="AX874" t="s">
        <v>671</v>
      </c>
      <c r="AY874" t="s">
        <v>61</v>
      </c>
      <c r="BA874" t="b">
        <v>0</v>
      </c>
      <c r="BB874" t="s">
        <v>61</v>
      </c>
      <c r="BD874" t="s">
        <v>61</v>
      </c>
    </row>
    <row r="875" spans="1:56" x14ac:dyDescent="0.25">
      <c r="A875" t="s">
        <v>122</v>
      </c>
      <c r="B875" t="s">
        <v>803</v>
      </c>
      <c r="C875">
        <v>1700300</v>
      </c>
      <c r="D875" t="s">
        <v>79</v>
      </c>
      <c r="E875" t="s">
        <v>79</v>
      </c>
      <c r="F875" t="s">
        <v>782</v>
      </c>
      <c r="G875" t="s">
        <v>749</v>
      </c>
      <c r="H875">
        <v>18801</v>
      </c>
      <c r="I875" t="s">
        <v>61</v>
      </c>
      <c r="J875" t="s">
        <v>490</v>
      </c>
      <c r="K875" t="s">
        <v>63</v>
      </c>
      <c r="L875">
        <v>20</v>
      </c>
      <c r="N875" t="str">
        <f t="shared" si="69"/>
        <v>0</v>
      </c>
      <c r="O875">
        <v>20</v>
      </c>
      <c r="P875" t="s">
        <v>99</v>
      </c>
      <c r="Q875" t="s">
        <v>65</v>
      </c>
      <c r="R875" t="s">
        <v>65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103</v>
      </c>
      <c r="AB875" t="str">
        <f t="shared" ref="AB875:AB880" si="70">"0230"</f>
        <v>0230</v>
      </c>
      <c r="AC875" t="s">
        <v>69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1</v>
      </c>
      <c r="AJ875" t="s">
        <v>61</v>
      </c>
      <c r="AK875" t="s">
        <v>61</v>
      </c>
      <c r="AL875" t="s">
        <v>61</v>
      </c>
      <c r="AM875" t="s">
        <v>61</v>
      </c>
      <c r="AN875" t="s">
        <v>131</v>
      </c>
      <c r="AO875" t="s">
        <v>132</v>
      </c>
      <c r="AP875" t="b">
        <v>0</v>
      </c>
      <c r="AQ875" t="b">
        <v>0</v>
      </c>
      <c r="AR875" t="s">
        <v>75</v>
      </c>
      <c r="AS875" t="b">
        <v>0</v>
      </c>
      <c r="AT875" t="s">
        <v>76</v>
      </c>
      <c r="AU875" t="s">
        <v>61</v>
      </c>
      <c r="AX875" t="s">
        <v>671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122</v>
      </c>
      <c r="B876" t="s">
        <v>803</v>
      </c>
      <c r="C876">
        <v>1700300</v>
      </c>
      <c r="D876" t="s">
        <v>79</v>
      </c>
      <c r="E876" t="s">
        <v>79</v>
      </c>
      <c r="G876" t="s">
        <v>757</v>
      </c>
      <c r="H876">
        <v>18807</v>
      </c>
      <c r="I876" t="s">
        <v>61</v>
      </c>
      <c r="J876" t="s">
        <v>130</v>
      </c>
      <c r="K876" t="s">
        <v>63</v>
      </c>
      <c r="L876">
        <v>30</v>
      </c>
      <c r="N876" t="str">
        <f t="shared" si="69"/>
        <v>0</v>
      </c>
      <c r="O876">
        <v>30</v>
      </c>
      <c r="P876" t="s">
        <v>99</v>
      </c>
      <c r="Q876" t="s">
        <v>65</v>
      </c>
      <c r="R876" t="s">
        <v>65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1</v>
      </c>
      <c r="Z876" t="b">
        <v>1</v>
      </c>
      <c r="AA876">
        <v>103</v>
      </c>
      <c r="AB876" t="str">
        <f t="shared" si="70"/>
        <v>0230</v>
      </c>
      <c r="AC876" t="s">
        <v>69</v>
      </c>
      <c r="AD876" t="b">
        <v>0</v>
      </c>
      <c r="AE876" t="b">
        <v>0</v>
      </c>
      <c r="AF876" t="s">
        <v>70</v>
      </c>
      <c r="AG876" t="s">
        <v>61</v>
      </c>
      <c r="AH876" t="s">
        <v>61</v>
      </c>
      <c r="AI876" t="b">
        <v>1</v>
      </c>
      <c r="AJ876" t="s">
        <v>61</v>
      </c>
      <c r="AK876" t="s">
        <v>61</v>
      </c>
      <c r="AL876" t="s">
        <v>61</v>
      </c>
      <c r="AM876" t="s">
        <v>61</v>
      </c>
      <c r="AN876" t="s">
        <v>73</v>
      </c>
      <c r="AO876" t="s">
        <v>132</v>
      </c>
      <c r="AP876" t="b">
        <v>0</v>
      </c>
      <c r="AQ876" t="b">
        <v>0</v>
      </c>
      <c r="AR876" t="s">
        <v>75</v>
      </c>
      <c r="AS876" t="b">
        <v>0</v>
      </c>
      <c r="AT876" t="s">
        <v>76</v>
      </c>
      <c r="AU876" t="s">
        <v>61</v>
      </c>
      <c r="AX876" t="s">
        <v>671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122</v>
      </c>
      <c r="B877" t="s">
        <v>890</v>
      </c>
      <c r="C877">
        <v>2104330</v>
      </c>
      <c r="D877" t="s">
        <v>126</v>
      </c>
      <c r="E877" t="s">
        <v>126</v>
      </c>
      <c r="F877" t="s">
        <v>489</v>
      </c>
      <c r="G877" t="s">
        <v>733</v>
      </c>
      <c r="H877">
        <v>18801</v>
      </c>
      <c r="I877" t="s">
        <v>61</v>
      </c>
      <c r="J877" t="s">
        <v>490</v>
      </c>
      <c r="K877" t="s">
        <v>63</v>
      </c>
      <c r="L877">
        <v>29</v>
      </c>
      <c r="N877" t="str">
        <f t="shared" si="69"/>
        <v>0</v>
      </c>
      <c r="O877">
        <v>29</v>
      </c>
      <c r="P877" t="s">
        <v>83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1</v>
      </c>
      <c r="Z877" t="b">
        <v>1</v>
      </c>
      <c r="AA877">
        <v>103</v>
      </c>
      <c r="AB877" t="str">
        <f t="shared" si="70"/>
        <v>0230</v>
      </c>
      <c r="AC877" t="s">
        <v>69</v>
      </c>
      <c r="AD877" t="b">
        <v>0</v>
      </c>
      <c r="AE877" t="b">
        <v>0</v>
      </c>
      <c r="AF877" t="s">
        <v>70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73</v>
      </c>
      <c r="AO877" t="s">
        <v>132</v>
      </c>
      <c r="AP877" t="b">
        <v>0</v>
      </c>
      <c r="AQ877" t="b">
        <v>0</v>
      </c>
      <c r="AR877" t="s">
        <v>75</v>
      </c>
      <c r="AS877" t="b">
        <v>0</v>
      </c>
      <c r="AT877" t="s">
        <v>76</v>
      </c>
      <c r="AU877" t="s">
        <v>61</v>
      </c>
      <c r="AX877" t="s">
        <v>671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122</v>
      </c>
      <c r="B878" t="s">
        <v>890</v>
      </c>
      <c r="C878">
        <v>2104330</v>
      </c>
      <c r="D878" t="s">
        <v>93</v>
      </c>
      <c r="E878" t="s">
        <v>93</v>
      </c>
      <c r="F878" t="s">
        <v>489</v>
      </c>
      <c r="G878" t="s">
        <v>891</v>
      </c>
      <c r="H878">
        <v>18801</v>
      </c>
      <c r="I878" t="s">
        <v>61</v>
      </c>
      <c r="J878" t="s">
        <v>490</v>
      </c>
      <c r="K878" t="s">
        <v>63</v>
      </c>
      <c r="L878">
        <v>25</v>
      </c>
      <c r="N878" t="str">
        <f t="shared" si="69"/>
        <v>0</v>
      </c>
      <c r="O878">
        <v>25</v>
      </c>
      <c r="P878" t="s">
        <v>83</v>
      </c>
      <c r="Q878" t="s">
        <v>65</v>
      </c>
      <c r="R878" t="s">
        <v>65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1</v>
      </c>
      <c r="Z878" t="b">
        <v>1</v>
      </c>
      <c r="AA878">
        <v>103</v>
      </c>
      <c r="AB878" t="str">
        <f t="shared" si="70"/>
        <v>0230</v>
      </c>
      <c r="AC878" t="s">
        <v>69</v>
      </c>
      <c r="AD878" t="b">
        <v>0</v>
      </c>
      <c r="AE878" t="b">
        <v>0</v>
      </c>
      <c r="AF878" t="s">
        <v>70</v>
      </c>
      <c r="AG878" t="s">
        <v>61</v>
      </c>
      <c r="AH878" t="s">
        <v>61</v>
      </c>
      <c r="AI878" t="b">
        <v>1</v>
      </c>
      <c r="AJ878" t="s">
        <v>61</v>
      </c>
      <c r="AK878" t="s">
        <v>61</v>
      </c>
      <c r="AL878" t="s">
        <v>61</v>
      </c>
      <c r="AM878" t="s">
        <v>61</v>
      </c>
      <c r="AN878" t="s">
        <v>73</v>
      </c>
      <c r="AO878" t="s">
        <v>132</v>
      </c>
      <c r="AP878" t="b">
        <v>0</v>
      </c>
      <c r="AQ878" t="b">
        <v>0</v>
      </c>
      <c r="AR878" t="s">
        <v>75</v>
      </c>
      <c r="AS878" t="b">
        <v>0</v>
      </c>
      <c r="AT878" t="s">
        <v>76</v>
      </c>
      <c r="AU878" t="s">
        <v>61</v>
      </c>
      <c r="AX878" t="s">
        <v>671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122</v>
      </c>
      <c r="B879" t="s">
        <v>620</v>
      </c>
      <c r="C879" t="str">
        <f>"0500520"</f>
        <v>0500520</v>
      </c>
      <c r="D879" t="s">
        <v>115</v>
      </c>
      <c r="E879" t="s">
        <v>115</v>
      </c>
      <c r="F879" t="s">
        <v>205</v>
      </c>
      <c r="G879" t="s">
        <v>892</v>
      </c>
      <c r="H879">
        <v>13002</v>
      </c>
      <c r="I879" t="s">
        <v>61</v>
      </c>
      <c r="J879" t="s">
        <v>207</v>
      </c>
      <c r="K879" t="s">
        <v>63</v>
      </c>
      <c r="L879">
        <v>28</v>
      </c>
      <c r="N879" t="str">
        <f t="shared" si="69"/>
        <v>0</v>
      </c>
      <c r="O879">
        <v>28</v>
      </c>
      <c r="P879" t="s">
        <v>83</v>
      </c>
      <c r="Q879" t="s">
        <v>65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103</v>
      </c>
      <c r="AB879" t="str">
        <f t="shared" si="70"/>
        <v>0230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131</v>
      </c>
      <c r="AO879" t="s">
        <v>132</v>
      </c>
      <c r="AP879" t="b">
        <v>0</v>
      </c>
      <c r="AQ879" t="b">
        <v>0</v>
      </c>
      <c r="AR879" t="s">
        <v>75</v>
      </c>
      <c r="AS879" t="b">
        <v>0</v>
      </c>
      <c r="AT879" t="s">
        <v>76</v>
      </c>
      <c r="AU879" t="s">
        <v>61</v>
      </c>
      <c r="AX879" t="s">
        <v>671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122</v>
      </c>
      <c r="B880" t="s">
        <v>620</v>
      </c>
      <c r="C880" t="str">
        <f>"0500520"</f>
        <v>0500520</v>
      </c>
      <c r="D880" t="s">
        <v>79</v>
      </c>
      <c r="E880" t="s">
        <v>79</v>
      </c>
      <c r="F880" t="s">
        <v>205</v>
      </c>
      <c r="G880" t="s">
        <v>893</v>
      </c>
      <c r="H880">
        <v>13002</v>
      </c>
      <c r="I880" t="s">
        <v>61</v>
      </c>
      <c r="J880" t="s">
        <v>207</v>
      </c>
      <c r="K880" t="s">
        <v>63</v>
      </c>
      <c r="L880">
        <v>35</v>
      </c>
      <c r="N880" t="str">
        <f t="shared" si="69"/>
        <v>0</v>
      </c>
      <c r="O880">
        <v>35</v>
      </c>
      <c r="P880" t="s">
        <v>83</v>
      </c>
      <c r="Q880" t="s">
        <v>65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 t="str">
        <f t="shared" si="70"/>
        <v>0230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131</v>
      </c>
      <c r="AO880" t="s">
        <v>132</v>
      </c>
      <c r="AP880" t="b">
        <v>0</v>
      </c>
      <c r="AQ880" t="b">
        <v>0</v>
      </c>
      <c r="AR880" t="s">
        <v>75</v>
      </c>
      <c r="AS880" t="b">
        <v>0</v>
      </c>
      <c r="AT880" t="s">
        <v>76</v>
      </c>
      <c r="AU880" t="s">
        <v>61</v>
      </c>
      <c r="AX880" t="s">
        <v>671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503</v>
      </c>
      <c r="B881" t="s">
        <v>504</v>
      </c>
      <c r="C881">
        <v>7900010</v>
      </c>
      <c r="D881" t="s">
        <v>93</v>
      </c>
      <c r="E881" t="s">
        <v>505</v>
      </c>
      <c r="F881" t="s">
        <v>506</v>
      </c>
      <c r="G881" t="s">
        <v>666</v>
      </c>
      <c r="H881" t="str">
        <f>"02212"</f>
        <v>02212</v>
      </c>
      <c r="I881" t="s">
        <v>61</v>
      </c>
      <c r="J881" t="s">
        <v>405</v>
      </c>
      <c r="K881" t="s">
        <v>507</v>
      </c>
      <c r="L881">
        <v>1</v>
      </c>
      <c r="N881" t="str">
        <f t="shared" si="69"/>
        <v>0</v>
      </c>
      <c r="O881">
        <v>1</v>
      </c>
      <c r="P881" t="s">
        <v>83</v>
      </c>
      <c r="Q881" t="s">
        <v>65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0</v>
      </c>
      <c r="Y881" t="b">
        <v>0</v>
      </c>
      <c r="Z881" t="b">
        <v>0</v>
      </c>
      <c r="AA881">
        <v>200</v>
      </c>
      <c r="AB881">
        <v>15</v>
      </c>
      <c r="AC881" t="s">
        <v>508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73</v>
      </c>
      <c r="AO881" t="s">
        <v>132</v>
      </c>
      <c r="AP881" t="b">
        <v>0</v>
      </c>
      <c r="AQ881" t="b">
        <v>0</v>
      </c>
      <c r="AR881" t="s">
        <v>75</v>
      </c>
      <c r="AS881" t="b">
        <v>0</v>
      </c>
      <c r="AT881" t="s">
        <v>76</v>
      </c>
      <c r="AU881" t="s">
        <v>61</v>
      </c>
      <c r="AX881" t="s">
        <v>671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503</v>
      </c>
      <c r="B882" t="s">
        <v>504</v>
      </c>
      <c r="C882">
        <v>7900010</v>
      </c>
      <c r="D882" t="s">
        <v>93</v>
      </c>
      <c r="E882" t="s">
        <v>505</v>
      </c>
      <c r="F882" t="s">
        <v>506</v>
      </c>
      <c r="G882" t="s">
        <v>894</v>
      </c>
      <c r="H882" t="str">
        <f>"02212"</f>
        <v>02212</v>
      </c>
      <c r="I882" t="s">
        <v>61</v>
      </c>
      <c r="J882" t="s">
        <v>405</v>
      </c>
      <c r="K882" t="s">
        <v>895</v>
      </c>
      <c r="L882">
        <v>1</v>
      </c>
      <c r="N882" t="str">
        <f t="shared" si="69"/>
        <v>0</v>
      </c>
      <c r="O882">
        <v>1</v>
      </c>
      <c r="P882" t="s">
        <v>99</v>
      </c>
      <c r="Q882" t="s">
        <v>65</v>
      </c>
      <c r="R882" t="s">
        <v>65</v>
      </c>
      <c r="S882" t="s">
        <v>66</v>
      </c>
      <c r="T882" t="s">
        <v>67</v>
      </c>
      <c r="U882" t="s">
        <v>68</v>
      </c>
      <c r="V882" t="s">
        <v>68</v>
      </c>
      <c r="X882" t="b">
        <v>0</v>
      </c>
      <c r="Y882" t="b">
        <v>0</v>
      </c>
      <c r="Z882" t="b">
        <v>0</v>
      </c>
      <c r="AA882">
        <v>200</v>
      </c>
      <c r="AB882">
        <v>60</v>
      </c>
      <c r="AC882" t="s">
        <v>508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73</v>
      </c>
      <c r="AO882" t="s">
        <v>132</v>
      </c>
      <c r="AP882" t="b">
        <v>0</v>
      </c>
      <c r="AQ882" t="b">
        <v>0</v>
      </c>
      <c r="AR882" t="s">
        <v>75</v>
      </c>
      <c r="AS882" t="b">
        <v>0</v>
      </c>
      <c r="AT882" t="s">
        <v>76</v>
      </c>
      <c r="AU882" t="s">
        <v>61</v>
      </c>
      <c r="AX882" t="s">
        <v>671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503</v>
      </c>
      <c r="B883" t="s">
        <v>504</v>
      </c>
      <c r="C883">
        <v>7900010</v>
      </c>
      <c r="D883" t="s">
        <v>93</v>
      </c>
      <c r="E883" t="s">
        <v>505</v>
      </c>
      <c r="F883" t="s">
        <v>509</v>
      </c>
      <c r="G883" t="s">
        <v>896</v>
      </c>
      <c r="H883" t="str">
        <f>"02212"</f>
        <v>02212</v>
      </c>
      <c r="I883" t="s">
        <v>61</v>
      </c>
      <c r="J883" t="s">
        <v>405</v>
      </c>
      <c r="K883" t="s">
        <v>185</v>
      </c>
      <c r="L883">
        <v>1</v>
      </c>
      <c r="N883" t="str">
        <f t="shared" ref="N883:N904" si="71">"0"</f>
        <v>0</v>
      </c>
      <c r="O883">
        <v>1</v>
      </c>
      <c r="P883" t="s">
        <v>83</v>
      </c>
      <c r="Q883" t="s">
        <v>65</v>
      </c>
      <c r="R883" t="s">
        <v>65</v>
      </c>
      <c r="S883" t="s">
        <v>66</v>
      </c>
      <c r="T883" t="s">
        <v>67</v>
      </c>
      <c r="U883" t="s">
        <v>68</v>
      </c>
      <c r="V883" t="s">
        <v>68</v>
      </c>
      <c r="X883" t="b">
        <v>0</v>
      </c>
      <c r="Y883" t="b">
        <v>0</v>
      </c>
      <c r="Z883" t="b">
        <v>0</v>
      </c>
      <c r="AA883">
        <v>200</v>
      </c>
      <c r="AB883">
        <v>30</v>
      </c>
      <c r="AC883" t="s">
        <v>508</v>
      </c>
      <c r="AD883" t="b">
        <v>0</v>
      </c>
      <c r="AE883" t="b">
        <v>0</v>
      </c>
      <c r="AF883" t="s">
        <v>70</v>
      </c>
      <c r="AG883" t="s">
        <v>61</v>
      </c>
      <c r="AH883" t="s">
        <v>61</v>
      </c>
      <c r="AI883" t="b">
        <v>1</v>
      </c>
      <c r="AJ883" t="s">
        <v>61</v>
      </c>
      <c r="AK883" t="s">
        <v>61</v>
      </c>
      <c r="AL883" t="s">
        <v>61</v>
      </c>
      <c r="AM883" t="s">
        <v>61</v>
      </c>
      <c r="AN883" t="s">
        <v>131</v>
      </c>
      <c r="AO883" t="s">
        <v>132</v>
      </c>
      <c r="AP883" t="b">
        <v>0</v>
      </c>
      <c r="AQ883" t="b">
        <v>0</v>
      </c>
      <c r="AR883" t="s">
        <v>75</v>
      </c>
      <c r="AS883" t="b">
        <v>0</v>
      </c>
      <c r="AT883" t="s">
        <v>76</v>
      </c>
      <c r="AU883" t="s">
        <v>61</v>
      </c>
      <c r="AX883" t="s">
        <v>671</v>
      </c>
      <c r="AY883" t="s">
        <v>61</v>
      </c>
      <c r="BA883" t="b">
        <v>0</v>
      </c>
      <c r="BB883" t="s">
        <v>61</v>
      </c>
      <c r="BD883" t="s">
        <v>61</v>
      </c>
    </row>
    <row r="884" spans="1:56" x14ac:dyDescent="0.25">
      <c r="A884" t="s">
        <v>401</v>
      </c>
      <c r="B884" t="s">
        <v>833</v>
      </c>
      <c r="C884" t="s">
        <v>834</v>
      </c>
      <c r="D884" t="s">
        <v>151</v>
      </c>
      <c r="E884" t="s">
        <v>151</v>
      </c>
      <c r="F884" t="s">
        <v>563</v>
      </c>
      <c r="G884" t="s">
        <v>897</v>
      </c>
      <c r="H884" t="str">
        <f>"02212"</f>
        <v>02212</v>
      </c>
      <c r="I884" t="s">
        <v>61</v>
      </c>
      <c r="J884" t="s">
        <v>405</v>
      </c>
      <c r="K884" t="s">
        <v>63</v>
      </c>
      <c r="L884">
        <v>2</v>
      </c>
      <c r="N884" t="str">
        <f t="shared" si="71"/>
        <v>0</v>
      </c>
      <c r="O884">
        <v>2</v>
      </c>
      <c r="P884" t="s">
        <v>99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0</v>
      </c>
      <c r="Y884" t="b">
        <v>0</v>
      </c>
      <c r="Z884" t="b">
        <v>0</v>
      </c>
      <c r="AA884">
        <v>103</v>
      </c>
      <c r="AB884" t="str">
        <f>"0230"</f>
        <v>0230</v>
      </c>
      <c r="AC884" t="s">
        <v>69</v>
      </c>
      <c r="AD884" t="b">
        <v>1</v>
      </c>
      <c r="AE884" t="b">
        <v>1</v>
      </c>
      <c r="AF884" t="s">
        <v>70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73</v>
      </c>
      <c r="AO884" t="s">
        <v>132</v>
      </c>
      <c r="AP884" t="b">
        <v>0</v>
      </c>
      <c r="AQ884" t="b">
        <v>0</v>
      </c>
      <c r="AR884" t="s">
        <v>75</v>
      </c>
      <c r="AS884" t="b">
        <v>0</v>
      </c>
      <c r="AT884" t="s">
        <v>76</v>
      </c>
      <c r="AU884" t="s">
        <v>61</v>
      </c>
      <c r="AX884" t="s">
        <v>671</v>
      </c>
      <c r="AY884" t="s">
        <v>61</v>
      </c>
      <c r="BA884" t="b">
        <v>0</v>
      </c>
      <c r="BB884" t="s">
        <v>61</v>
      </c>
      <c r="BD884" t="s">
        <v>61</v>
      </c>
    </row>
    <row r="885" spans="1:56" x14ac:dyDescent="0.25">
      <c r="A885" t="s">
        <v>401</v>
      </c>
      <c r="B885" t="s">
        <v>898</v>
      </c>
      <c r="C885" t="s">
        <v>899</v>
      </c>
      <c r="D885" t="s">
        <v>115</v>
      </c>
      <c r="E885" t="s">
        <v>115</v>
      </c>
      <c r="F885" t="s">
        <v>563</v>
      </c>
      <c r="G885" t="s">
        <v>749</v>
      </c>
      <c r="H885" t="str">
        <f>"02212"</f>
        <v>02212</v>
      </c>
      <c r="I885" t="s">
        <v>61</v>
      </c>
      <c r="J885" t="s">
        <v>405</v>
      </c>
      <c r="K885" t="s">
        <v>63</v>
      </c>
      <c r="L885">
        <v>1</v>
      </c>
      <c r="N885" t="str">
        <f t="shared" si="71"/>
        <v>0</v>
      </c>
      <c r="O885">
        <v>1</v>
      </c>
      <c r="P885" t="s">
        <v>99</v>
      </c>
      <c r="Q885" t="s">
        <v>84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0</v>
      </c>
      <c r="Y885" t="b">
        <v>0</v>
      </c>
      <c r="Z885" t="b">
        <v>0</v>
      </c>
      <c r="AA885">
        <v>103</v>
      </c>
      <c r="AB885" t="str">
        <f>"0230"</f>
        <v>0230</v>
      </c>
      <c r="AC885" t="s">
        <v>69</v>
      </c>
      <c r="AD885" t="b">
        <v>0</v>
      </c>
      <c r="AE885" t="b">
        <v>1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73</v>
      </c>
      <c r="AO885" t="s">
        <v>132</v>
      </c>
      <c r="AP885" t="b">
        <v>0</v>
      </c>
      <c r="AQ885" t="b">
        <v>0</v>
      </c>
      <c r="AR885" t="s">
        <v>75</v>
      </c>
      <c r="AS885" t="b">
        <v>0</v>
      </c>
      <c r="AT885" t="s">
        <v>76</v>
      </c>
      <c r="AU885" t="s">
        <v>61</v>
      </c>
      <c r="AX885" t="s">
        <v>671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503</v>
      </c>
      <c r="B886" t="s">
        <v>518</v>
      </c>
      <c r="C886">
        <v>7963080</v>
      </c>
      <c r="D886" t="s">
        <v>151</v>
      </c>
      <c r="E886" t="s">
        <v>151</v>
      </c>
      <c r="F886" t="s">
        <v>699</v>
      </c>
      <c r="G886" t="s">
        <v>900</v>
      </c>
      <c r="H886" t="str">
        <f>"02233"</f>
        <v>02233</v>
      </c>
      <c r="I886" t="s">
        <v>61</v>
      </c>
      <c r="J886" t="s">
        <v>519</v>
      </c>
      <c r="K886" t="s">
        <v>901</v>
      </c>
      <c r="L886">
        <v>16</v>
      </c>
      <c r="N886" t="str">
        <f t="shared" si="71"/>
        <v>0</v>
      </c>
      <c r="O886">
        <v>16</v>
      </c>
      <c r="P886" t="s">
        <v>99</v>
      </c>
      <c r="Q886" t="s">
        <v>65</v>
      </c>
      <c r="R886" t="s">
        <v>65</v>
      </c>
      <c r="S886" t="s">
        <v>66</v>
      </c>
      <c r="T886" t="s">
        <v>67</v>
      </c>
      <c r="U886" t="s">
        <v>68</v>
      </c>
      <c r="V886" t="s">
        <v>68</v>
      </c>
      <c r="X886" t="b">
        <v>0</v>
      </c>
      <c r="Y886" t="b">
        <v>0</v>
      </c>
      <c r="Z886" t="b">
        <v>0</v>
      </c>
      <c r="AA886">
        <v>200</v>
      </c>
      <c r="AB886">
        <v>5</v>
      </c>
      <c r="AC886" t="s">
        <v>848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0</v>
      </c>
      <c r="AJ886" t="s">
        <v>61</v>
      </c>
      <c r="AK886" t="s">
        <v>61</v>
      </c>
      <c r="AL886" t="s">
        <v>61</v>
      </c>
      <c r="AM886" t="s">
        <v>61</v>
      </c>
      <c r="AN886" t="s">
        <v>131</v>
      </c>
      <c r="AO886" t="s">
        <v>132</v>
      </c>
      <c r="AP886" t="b">
        <v>0</v>
      </c>
      <c r="AQ886" t="b">
        <v>0</v>
      </c>
      <c r="AR886" t="s">
        <v>75</v>
      </c>
      <c r="AS886" t="b">
        <v>0</v>
      </c>
      <c r="AT886" t="s">
        <v>76</v>
      </c>
      <c r="AU886" t="s">
        <v>61</v>
      </c>
      <c r="AX886" t="s">
        <v>671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56</v>
      </c>
      <c r="B887" t="s">
        <v>57</v>
      </c>
      <c r="C887">
        <v>2106310</v>
      </c>
      <c r="D887" t="s">
        <v>58</v>
      </c>
      <c r="E887" t="s">
        <v>58</v>
      </c>
      <c r="F887" t="s">
        <v>59</v>
      </c>
      <c r="G887" t="s">
        <v>882</v>
      </c>
      <c r="H887">
        <v>11003</v>
      </c>
      <c r="I887" t="s">
        <v>61</v>
      </c>
      <c r="J887" t="s">
        <v>62</v>
      </c>
      <c r="K887" t="s">
        <v>63</v>
      </c>
      <c r="L887">
        <v>10</v>
      </c>
      <c r="N887" t="str">
        <f t="shared" si="71"/>
        <v>0</v>
      </c>
      <c r="O887">
        <v>10</v>
      </c>
      <c r="P887" t="s">
        <v>83</v>
      </c>
      <c r="Q887" t="s">
        <v>65</v>
      </c>
      <c r="R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0</v>
      </c>
      <c r="Y887" t="b">
        <v>0</v>
      </c>
      <c r="Z887" t="b">
        <v>0</v>
      </c>
      <c r="AA887">
        <v>999</v>
      </c>
      <c r="AB887" t="str">
        <f t="shared" ref="AB887:AB904" si="72">"0230"</f>
        <v>0230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73</v>
      </c>
      <c r="AO887" t="s">
        <v>74</v>
      </c>
      <c r="AP887" t="b">
        <v>0</v>
      </c>
      <c r="AQ887" t="b">
        <v>0</v>
      </c>
      <c r="AR887" t="s">
        <v>75</v>
      </c>
      <c r="AS887" t="b">
        <v>0</v>
      </c>
      <c r="AT887" t="s">
        <v>76</v>
      </c>
      <c r="AU887" t="s">
        <v>61</v>
      </c>
      <c r="AX887" t="s">
        <v>671</v>
      </c>
      <c r="AY887" t="s">
        <v>61</v>
      </c>
      <c r="BA887" t="b">
        <v>0</v>
      </c>
      <c r="BB887" t="s">
        <v>61</v>
      </c>
      <c r="BD887" t="s">
        <v>61</v>
      </c>
    </row>
    <row r="888" spans="1:56" x14ac:dyDescent="0.25">
      <c r="A888" t="s">
        <v>443</v>
      </c>
      <c r="B888" t="s">
        <v>888</v>
      </c>
      <c r="C888">
        <v>2001340</v>
      </c>
      <c r="D888" t="s">
        <v>58</v>
      </c>
      <c r="E888" t="s">
        <v>58</v>
      </c>
      <c r="F888" t="s">
        <v>468</v>
      </c>
      <c r="G888" t="s">
        <v>882</v>
      </c>
      <c r="H888">
        <v>13011</v>
      </c>
      <c r="I888" t="s">
        <v>61</v>
      </c>
      <c r="J888" t="s">
        <v>469</v>
      </c>
      <c r="K888" t="s">
        <v>63</v>
      </c>
      <c r="L888">
        <v>5</v>
      </c>
      <c r="N888" t="str">
        <f t="shared" si="71"/>
        <v>0</v>
      </c>
      <c r="O888">
        <v>5</v>
      </c>
      <c r="P888" t="s">
        <v>83</v>
      </c>
      <c r="Q888" t="s">
        <v>65</v>
      </c>
      <c r="R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0</v>
      </c>
      <c r="Y888" t="b">
        <v>0</v>
      </c>
      <c r="Z888" t="b">
        <v>0</v>
      </c>
      <c r="AA888">
        <v>999</v>
      </c>
      <c r="AB888" t="str">
        <f t="shared" si="72"/>
        <v>0230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1</v>
      </c>
      <c r="AJ888" t="s">
        <v>61</v>
      </c>
      <c r="AK888" t="s">
        <v>61</v>
      </c>
      <c r="AL888" t="s">
        <v>61</v>
      </c>
      <c r="AM888" t="s">
        <v>61</v>
      </c>
      <c r="AN888" t="s">
        <v>73</v>
      </c>
      <c r="AO888" t="s">
        <v>74</v>
      </c>
      <c r="AP888" t="b">
        <v>0</v>
      </c>
      <c r="AQ888" t="b">
        <v>0</v>
      </c>
      <c r="AR888" t="s">
        <v>75</v>
      </c>
      <c r="AS888" t="b">
        <v>0</v>
      </c>
      <c r="AT888" t="s">
        <v>76</v>
      </c>
      <c r="AU888" t="s">
        <v>61</v>
      </c>
      <c r="AX888" t="s">
        <v>671</v>
      </c>
      <c r="AY888" t="s">
        <v>61</v>
      </c>
      <c r="BA888" t="b">
        <v>0</v>
      </c>
      <c r="BB888" t="s">
        <v>61</v>
      </c>
      <c r="BD888" t="s">
        <v>61</v>
      </c>
    </row>
    <row r="889" spans="1:56" x14ac:dyDescent="0.25">
      <c r="A889" t="s">
        <v>364</v>
      </c>
      <c r="B889" t="s">
        <v>902</v>
      </c>
      <c r="C889">
        <v>1206300</v>
      </c>
      <c r="D889" t="s">
        <v>58</v>
      </c>
      <c r="E889" t="s">
        <v>58</v>
      </c>
      <c r="F889" t="s">
        <v>205</v>
      </c>
      <c r="G889" t="s">
        <v>820</v>
      </c>
      <c r="H889">
        <v>13002</v>
      </c>
      <c r="I889" t="s">
        <v>61</v>
      </c>
      <c r="J889" t="s">
        <v>207</v>
      </c>
      <c r="K889" t="s">
        <v>63</v>
      </c>
      <c r="L889">
        <v>10</v>
      </c>
      <c r="N889" t="str">
        <f t="shared" si="71"/>
        <v>0</v>
      </c>
      <c r="O889">
        <v>10</v>
      </c>
      <c r="P889" t="s">
        <v>83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0</v>
      </c>
      <c r="Y889" t="b">
        <v>0</v>
      </c>
      <c r="Z889" t="b">
        <v>0</v>
      </c>
      <c r="AA889">
        <v>999</v>
      </c>
      <c r="AB889" t="str">
        <f t="shared" si="72"/>
        <v>0230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73</v>
      </c>
      <c r="AO889" t="s">
        <v>74</v>
      </c>
      <c r="AP889" t="b">
        <v>0</v>
      </c>
      <c r="AQ889" t="b">
        <v>0</v>
      </c>
      <c r="AR889" t="s">
        <v>75</v>
      </c>
      <c r="AS889" t="b">
        <v>0</v>
      </c>
      <c r="AT889" t="s">
        <v>76</v>
      </c>
      <c r="AU889" t="s">
        <v>61</v>
      </c>
      <c r="AX889" t="s">
        <v>671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220</v>
      </c>
      <c r="B890" t="s">
        <v>876</v>
      </c>
      <c r="C890">
        <v>8772120</v>
      </c>
      <c r="D890" t="s">
        <v>101</v>
      </c>
      <c r="E890" t="s">
        <v>101</v>
      </c>
      <c r="F890" t="s">
        <v>147</v>
      </c>
      <c r="G890" t="s">
        <v>719</v>
      </c>
      <c r="H890">
        <v>18819</v>
      </c>
      <c r="I890" t="s">
        <v>61</v>
      </c>
      <c r="J890" t="s">
        <v>149</v>
      </c>
      <c r="K890" t="s">
        <v>63</v>
      </c>
      <c r="L890">
        <v>1</v>
      </c>
      <c r="M890">
        <v>1</v>
      </c>
      <c r="N890" t="str">
        <f t="shared" si="71"/>
        <v>0</v>
      </c>
      <c r="O890">
        <v>1</v>
      </c>
      <c r="P890" t="s">
        <v>99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300</v>
      </c>
      <c r="AB890" t="str">
        <f t="shared" si="72"/>
        <v>0230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73</v>
      </c>
      <c r="AO890" t="s">
        <v>132</v>
      </c>
      <c r="AP890" t="b">
        <v>0</v>
      </c>
      <c r="AQ890" t="b">
        <v>0</v>
      </c>
      <c r="AR890" t="s">
        <v>75</v>
      </c>
      <c r="AS890" t="b">
        <v>0</v>
      </c>
      <c r="AT890" t="s">
        <v>76</v>
      </c>
      <c r="AU890" t="s">
        <v>61</v>
      </c>
      <c r="AX890" t="s">
        <v>671</v>
      </c>
      <c r="AY890" t="s">
        <v>61</v>
      </c>
      <c r="BA890" t="b">
        <v>0</v>
      </c>
      <c r="BB890" t="s">
        <v>61</v>
      </c>
      <c r="BC890">
        <v>8772100</v>
      </c>
      <c r="BD890" t="s">
        <v>61</v>
      </c>
    </row>
    <row r="891" spans="1:56" x14ac:dyDescent="0.25">
      <c r="A891" t="s">
        <v>480</v>
      </c>
      <c r="B891" t="s">
        <v>903</v>
      </c>
      <c r="C891">
        <v>8772140</v>
      </c>
      <c r="D891" t="s">
        <v>93</v>
      </c>
      <c r="E891" t="s">
        <v>93</v>
      </c>
      <c r="F891" t="s">
        <v>147</v>
      </c>
      <c r="G891" t="s">
        <v>666</v>
      </c>
      <c r="H891">
        <v>18819</v>
      </c>
      <c r="I891" t="s">
        <v>61</v>
      </c>
      <c r="J891" t="s">
        <v>149</v>
      </c>
      <c r="K891" t="s">
        <v>63</v>
      </c>
      <c r="L891">
        <v>2</v>
      </c>
      <c r="N891" t="str">
        <f t="shared" si="71"/>
        <v>0</v>
      </c>
      <c r="O891">
        <v>2</v>
      </c>
      <c r="P891" t="s">
        <v>99</v>
      </c>
      <c r="Q891" t="s">
        <v>84</v>
      </c>
      <c r="R891" t="s">
        <v>84</v>
      </c>
      <c r="S891" t="s">
        <v>66</v>
      </c>
      <c r="T891" t="s">
        <v>67</v>
      </c>
      <c r="U891" t="s">
        <v>68</v>
      </c>
      <c r="V891" t="s">
        <v>68</v>
      </c>
      <c r="X891" t="b">
        <v>1</v>
      </c>
      <c r="Y891" t="b">
        <v>1</v>
      </c>
      <c r="Z891" t="b">
        <v>1</v>
      </c>
      <c r="AA891">
        <v>300</v>
      </c>
      <c r="AB891" t="str">
        <f t="shared" si="72"/>
        <v>0230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73</v>
      </c>
      <c r="AO891" t="s">
        <v>132</v>
      </c>
      <c r="AP891" t="b">
        <v>0</v>
      </c>
      <c r="AQ891" t="b">
        <v>0</v>
      </c>
      <c r="AR891" t="s">
        <v>75</v>
      </c>
      <c r="AS891" t="b">
        <v>0</v>
      </c>
      <c r="AT891" t="s">
        <v>76</v>
      </c>
      <c r="AU891" t="s">
        <v>61</v>
      </c>
      <c r="AX891" t="s">
        <v>671</v>
      </c>
      <c r="AY891" t="s">
        <v>61</v>
      </c>
      <c r="BA891" t="b">
        <v>0</v>
      </c>
      <c r="BB891" t="s">
        <v>61</v>
      </c>
      <c r="BC891">
        <v>8772100</v>
      </c>
      <c r="BD891" t="s">
        <v>61</v>
      </c>
    </row>
    <row r="892" spans="1:56" x14ac:dyDescent="0.25">
      <c r="A892" t="s">
        <v>220</v>
      </c>
      <c r="B892" t="s">
        <v>904</v>
      </c>
      <c r="C892">
        <v>8772150</v>
      </c>
      <c r="D892" t="s">
        <v>101</v>
      </c>
      <c r="E892" t="s">
        <v>101</v>
      </c>
      <c r="F892" t="s">
        <v>147</v>
      </c>
      <c r="G892" t="s">
        <v>666</v>
      </c>
      <c r="H892">
        <v>18819</v>
      </c>
      <c r="I892" t="s">
        <v>61</v>
      </c>
      <c r="J892" t="s">
        <v>149</v>
      </c>
      <c r="K892" t="s">
        <v>63</v>
      </c>
      <c r="L892">
        <v>1</v>
      </c>
      <c r="N892" t="str">
        <f t="shared" si="71"/>
        <v>0</v>
      </c>
      <c r="O892">
        <v>1</v>
      </c>
      <c r="P892" t="s">
        <v>99</v>
      </c>
      <c r="Q892" t="s">
        <v>84</v>
      </c>
      <c r="R892" t="s">
        <v>84</v>
      </c>
      <c r="S892" t="s">
        <v>66</v>
      </c>
      <c r="T892" t="s">
        <v>67</v>
      </c>
      <c r="U892" t="s">
        <v>68</v>
      </c>
      <c r="V892" t="s">
        <v>68</v>
      </c>
      <c r="X892" t="b">
        <v>1</v>
      </c>
      <c r="Y892" t="b">
        <v>1</v>
      </c>
      <c r="Z892" t="b">
        <v>1</v>
      </c>
      <c r="AA892">
        <v>300</v>
      </c>
      <c r="AB892" t="str">
        <f t="shared" si="72"/>
        <v>0230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73</v>
      </c>
      <c r="AO892" t="s">
        <v>132</v>
      </c>
      <c r="AP892" t="b">
        <v>0</v>
      </c>
      <c r="AQ892" t="b">
        <v>0</v>
      </c>
      <c r="AR892" t="s">
        <v>75</v>
      </c>
      <c r="AS892" t="b">
        <v>0</v>
      </c>
      <c r="AT892" t="s">
        <v>76</v>
      </c>
      <c r="AU892" t="s">
        <v>61</v>
      </c>
      <c r="AX892" t="s">
        <v>671</v>
      </c>
      <c r="AY892" t="s">
        <v>61</v>
      </c>
      <c r="BA892" t="b">
        <v>0</v>
      </c>
      <c r="BB892" t="s">
        <v>61</v>
      </c>
      <c r="BC892">
        <v>8772100</v>
      </c>
      <c r="BD892" t="s">
        <v>61</v>
      </c>
    </row>
    <row r="893" spans="1:56" x14ac:dyDescent="0.25">
      <c r="A893" t="s">
        <v>56</v>
      </c>
      <c r="B893" t="s">
        <v>776</v>
      </c>
      <c r="C893">
        <v>2106310</v>
      </c>
      <c r="D893" t="s">
        <v>126</v>
      </c>
      <c r="E893" t="s">
        <v>126</v>
      </c>
      <c r="F893" t="s">
        <v>203</v>
      </c>
      <c r="G893" t="s">
        <v>705</v>
      </c>
      <c r="H893">
        <v>10004</v>
      </c>
      <c r="I893" t="s">
        <v>61</v>
      </c>
      <c r="J893" t="s">
        <v>204</v>
      </c>
      <c r="K893" t="s">
        <v>63</v>
      </c>
      <c r="L893">
        <v>25</v>
      </c>
      <c r="N893" t="str">
        <f t="shared" si="71"/>
        <v>0</v>
      </c>
      <c r="O893">
        <v>25</v>
      </c>
      <c r="P893" t="s">
        <v>83</v>
      </c>
      <c r="Q893" t="s">
        <v>65</v>
      </c>
      <c r="R893" t="s">
        <v>65</v>
      </c>
      <c r="S893" t="s">
        <v>66</v>
      </c>
      <c r="T893" t="s">
        <v>67</v>
      </c>
      <c r="U893" t="s">
        <v>68</v>
      </c>
      <c r="V893" t="s">
        <v>68</v>
      </c>
      <c r="X893" t="b">
        <v>1</v>
      </c>
      <c r="Y893" t="b">
        <v>1</v>
      </c>
      <c r="Z893" t="b">
        <v>1</v>
      </c>
      <c r="AA893">
        <v>103</v>
      </c>
      <c r="AB893" t="str">
        <f t="shared" si="72"/>
        <v>0230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61</v>
      </c>
      <c r="AK893" t="s">
        <v>61</v>
      </c>
      <c r="AL893" t="s">
        <v>61</v>
      </c>
      <c r="AM893" t="s">
        <v>61</v>
      </c>
      <c r="AN893" t="s">
        <v>73</v>
      </c>
      <c r="AO893" t="s">
        <v>74</v>
      </c>
      <c r="AP893" t="b">
        <v>0</v>
      </c>
      <c r="AQ893" t="b">
        <v>0</v>
      </c>
      <c r="AR893" t="s">
        <v>75</v>
      </c>
      <c r="AS893" t="b">
        <v>0</v>
      </c>
      <c r="AT893" t="s">
        <v>76</v>
      </c>
      <c r="AU893" t="s">
        <v>61</v>
      </c>
      <c r="AX893" t="s">
        <v>671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56</v>
      </c>
      <c r="B894" t="s">
        <v>776</v>
      </c>
      <c r="C894">
        <v>2106310</v>
      </c>
      <c r="D894" t="s">
        <v>79</v>
      </c>
      <c r="E894" t="s">
        <v>79</v>
      </c>
      <c r="F894" t="s">
        <v>203</v>
      </c>
      <c r="G894" t="s">
        <v>731</v>
      </c>
      <c r="H894">
        <v>10004</v>
      </c>
      <c r="I894" t="s">
        <v>61</v>
      </c>
      <c r="J894" t="s">
        <v>204</v>
      </c>
      <c r="K894" t="s">
        <v>63</v>
      </c>
      <c r="L894">
        <v>28</v>
      </c>
      <c r="N894" t="str">
        <f t="shared" si="71"/>
        <v>0</v>
      </c>
      <c r="O894">
        <v>28</v>
      </c>
      <c r="P894" t="s">
        <v>83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1</v>
      </c>
      <c r="Y894" t="b">
        <v>1</v>
      </c>
      <c r="Z894" t="b">
        <v>1</v>
      </c>
      <c r="AA894">
        <v>103</v>
      </c>
      <c r="AB894" t="str">
        <f t="shared" si="72"/>
        <v>0230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73</v>
      </c>
      <c r="AO894" t="s">
        <v>74</v>
      </c>
      <c r="AP894" t="b">
        <v>0</v>
      </c>
      <c r="AQ894" t="b">
        <v>0</v>
      </c>
      <c r="AR894" t="s">
        <v>75</v>
      </c>
      <c r="AS894" t="b">
        <v>0</v>
      </c>
      <c r="AT894" t="s">
        <v>76</v>
      </c>
      <c r="AU894" t="s">
        <v>61</v>
      </c>
      <c r="AX894" t="s">
        <v>671</v>
      </c>
      <c r="AY894" t="s">
        <v>61</v>
      </c>
      <c r="BA894" t="b">
        <v>0</v>
      </c>
      <c r="BB894" t="s">
        <v>61</v>
      </c>
      <c r="BD894" t="s">
        <v>61</v>
      </c>
    </row>
    <row r="895" spans="1:56" x14ac:dyDescent="0.25">
      <c r="A895" t="s">
        <v>56</v>
      </c>
      <c r="B895" t="s">
        <v>776</v>
      </c>
      <c r="C895">
        <v>2106310</v>
      </c>
      <c r="D895" t="s">
        <v>115</v>
      </c>
      <c r="E895" t="s">
        <v>115</v>
      </c>
      <c r="F895" t="s">
        <v>786</v>
      </c>
      <c r="G895" t="s">
        <v>742</v>
      </c>
      <c r="H895">
        <v>15009</v>
      </c>
      <c r="I895" t="s">
        <v>61</v>
      </c>
      <c r="J895" t="s">
        <v>787</v>
      </c>
      <c r="K895" t="s">
        <v>63</v>
      </c>
      <c r="L895">
        <v>27</v>
      </c>
      <c r="N895" t="str">
        <f t="shared" si="71"/>
        <v>0</v>
      </c>
      <c r="O895">
        <v>27</v>
      </c>
      <c r="P895" t="s">
        <v>83</v>
      </c>
      <c r="Q895" t="s">
        <v>65</v>
      </c>
      <c r="R895" t="s">
        <v>65</v>
      </c>
      <c r="S895" t="s">
        <v>66</v>
      </c>
      <c r="T895" t="s">
        <v>67</v>
      </c>
      <c r="U895" t="s">
        <v>68</v>
      </c>
      <c r="V895" t="s">
        <v>68</v>
      </c>
      <c r="X895" t="b">
        <v>1</v>
      </c>
      <c r="Y895" t="b">
        <v>1</v>
      </c>
      <c r="Z895" t="b">
        <v>1</v>
      </c>
      <c r="AA895">
        <v>103</v>
      </c>
      <c r="AB895" t="str">
        <f t="shared" si="72"/>
        <v>0230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1</v>
      </c>
      <c r="AJ895" t="s">
        <v>61</v>
      </c>
      <c r="AK895" t="s">
        <v>61</v>
      </c>
      <c r="AL895" t="s">
        <v>61</v>
      </c>
      <c r="AM895" t="s">
        <v>61</v>
      </c>
      <c r="AN895" t="s">
        <v>73</v>
      </c>
      <c r="AO895" t="s">
        <v>74</v>
      </c>
      <c r="AP895" t="b">
        <v>0</v>
      </c>
      <c r="AQ895" t="b">
        <v>0</v>
      </c>
      <c r="AR895" t="s">
        <v>75</v>
      </c>
      <c r="AS895" t="b">
        <v>0</v>
      </c>
      <c r="AT895" t="s">
        <v>76</v>
      </c>
      <c r="AU895" t="s">
        <v>61</v>
      </c>
      <c r="AX895" t="s">
        <v>671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56</v>
      </c>
      <c r="B896" t="s">
        <v>776</v>
      </c>
      <c r="C896">
        <v>2106310</v>
      </c>
      <c r="D896" t="s">
        <v>93</v>
      </c>
      <c r="E896" t="s">
        <v>93</v>
      </c>
      <c r="F896" t="s">
        <v>677</v>
      </c>
      <c r="G896" t="s">
        <v>723</v>
      </c>
      <c r="H896">
        <v>17716</v>
      </c>
      <c r="I896" t="s">
        <v>61</v>
      </c>
      <c r="J896" t="s">
        <v>789</v>
      </c>
      <c r="K896" t="s">
        <v>63</v>
      </c>
      <c r="L896">
        <v>25</v>
      </c>
      <c r="N896" t="str">
        <f t="shared" si="71"/>
        <v>0</v>
      </c>
      <c r="O896">
        <v>25</v>
      </c>
      <c r="P896" t="s">
        <v>83</v>
      </c>
      <c r="Q896" t="s">
        <v>65</v>
      </c>
      <c r="R896" t="s">
        <v>65</v>
      </c>
      <c r="S896" t="s">
        <v>66</v>
      </c>
      <c r="T896" t="s">
        <v>67</v>
      </c>
      <c r="U896" t="s">
        <v>68</v>
      </c>
      <c r="V896" t="s">
        <v>68</v>
      </c>
      <c r="X896" t="b">
        <v>1</v>
      </c>
      <c r="Y896" t="b">
        <v>1</v>
      </c>
      <c r="Z896" t="b">
        <v>1</v>
      </c>
      <c r="AA896">
        <v>103</v>
      </c>
      <c r="AB896" t="str">
        <f t="shared" si="72"/>
        <v>0230</v>
      </c>
      <c r="AC896" t="s">
        <v>69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1</v>
      </c>
      <c r="AJ896" t="s">
        <v>61</v>
      </c>
      <c r="AK896" t="s">
        <v>61</v>
      </c>
      <c r="AL896" t="s">
        <v>61</v>
      </c>
      <c r="AM896" t="s">
        <v>61</v>
      </c>
      <c r="AN896" t="s">
        <v>73</v>
      </c>
      <c r="AO896" t="s">
        <v>74</v>
      </c>
      <c r="AP896" t="b">
        <v>0</v>
      </c>
      <c r="AQ896" t="b">
        <v>0</v>
      </c>
      <c r="AR896" t="s">
        <v>75</v>
      </c>
      <c r="AS896" t="b">
        <v>0</v>
      </c>
      <c r="AT896" t="s">
        <v>76</v>
      </c>
      <c r="AU896" t="s">
        <v>61</v>
      </c>
      <c r="AX896" t="s">
        <v>671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56</v>
      </c>
      <c r="B897" t="s">
        <v>776</v>
      </c>
      <c r="C897">
        <v>2106310</v>
      </c>
      <c r="D897" t="s">
        <v>88</v>
      </c>
      <c r="E897" t="s">
        <v>88</v>
      </c>
      <c r="F897" t="s">
        <v>786</v>
      </c>
      <c r="G897" t="s">
        <v>743</v>
      </c>
      <c r="H897">
        <v>15009</v>
      </c>
      <c r="I897" t="s">
        <v>61</v>
      </c>
      <c r="J897" t="s">
        <v>787</v>
      </c>
      <c r="K897" t="s">
        <v>63</v>
      </c>
      <c r="L897">
        <v>30</v>
      </c>
      <c r="N897" t="str">
        <f t="shared" si="71"/>
        <v>0</v>
      </c>
      <c r="O897">
        <v>30</v>
      </c>
      <c r="P897" t="s">
        <v>83</v>
      </c>
      <c r="Q897" t="s">
        <v>65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X897" t="b">
        <v>1</v>
      </c>
      <c r="Y897" t="b">
        <v>1</v>
      </c>
      <c r="Z897" t="b">
        <v>1</v>
      </c>
      <c r="AA897">
        <v>103</v>
      </c>
      <c r="AB897" t="str">
        <f t="shared" si="72"/>
        <v>0230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73</v>
      </c>
      <c r="AO897" t="s">
        <v>74</v>
      </c>
      <c r="AP897" t="b">
        <v>0</v>
      </c>
      <c r="AQ897" t="b">
        <v>0</v>
      </c>
      <c r="AR897" t="s">
        <v>75</v>
      </c>
      <c r="AS897" t="b">
        <v>0</v>
      </c>
      <c r="AT897" t="s">
        <v>76</v>
      </c>
      <c r="AU897" t="s">
        <v>61</v>
      </c>
      <c r="AX897" t="s">
        <v>671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56</v>
      </c>
      <c r="B898" t="s">
        <v>776</v>
      </c>
      <c r="C898">
        <v>2106310</v>
      </c>
      <c r="D898" t="s">
        <v>93</v>
      </c>
      <c r="E898" t="s">
        <v>93</v>
      </c>
      <c r="F898" t="s">
        <v>640</v>
      </c>
      <c r="G898" t="s">
        <v>744</v>
      </c>
      <c r="H898">
        <v>15006</v>
      </c>
      <c r="I898" t="s">
        <v>61</v>
      </c>
      <c r="J898" t="s">
        <v>641</v>
      </c>
      <c r="K898" t="s">
        <v>63</v>
      </c>
      <c r="L898">
        <v>25</v>
      </c>
      <c r="N898" t="str">
        <f t="shared" si="71"/>
        <v>0</v>
      </c>
      <c r="O898">
        <v>25</v>
      </c>
      <c r="P898" t="s">
        <v>83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103</v>
      </c>
      <c r="AB898" t="str">
        <f t="shared" si="72"/>
        <v>0230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73</v>
      </c>
      <c r="AO898" t="s">
        <v>74</v>
      </c>
      <c r="AP898" t="b">
        <v>0</v>
      </c>
      <c r="AQ898" t="b">
        <v>0</v>
      </c>
      <c r="AR898" t="s">
        <v>75</v>
      </c>
      <c r="AS898" t="b">
        <v>0</v>
      </c>
      <c r="AT898" t="s">
        <v>76</v>
      </c>
      <c r="AU898" t="s">
        <v>61</v>
      </c>
      <c r="AX898" t="s">
        <v>671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56</v>
      </c>
      <c r="B899" t="s">
        <v>776</v>
      </c>
      <c r="C899">
        <v>2106310</v>
      </c>
      <c r="D899" t="s">
        <v>151</v>
      </c>
      <c r="E899" t="s">
        <v>151</v>
      </c>
      <c r="F899" t="s">
        <v>640</v>
      </c>
      <c r="G899" t="s">
        <v>905</v>
      </c>
      <c r="H899">
        <v>15006</v>
      </c>
      <c r="I899" t="s">
        <v>61</v>
      </c>
      <c r="J899" t="s">
        <v>641</v>
      </c>
      <c r="K899" t="s">
        <v>63</v>
      </c>
      <c r="L899">
        <v>26</v>
      </c>
      <c r="N899" t="str">
        <f t="shared" si="71"/>
        <v>0</v>
      </c>
      <c r="O899">
        <v>26</v>
      </c>
      <c r="P899" t="s">
        <v>83</v>
      </c>
      <c r="Q899" t="s">
        <v>65</v>
      </c>
      <c r="R899" t="s">
        <v>65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103</v>
      </c>
      <c r="AB899" t="str">
        <f t="shared" si="72"/>
        <v>0230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61</v>
      </c>
      <c r="AK899" t="s">
        <v>61</v>
      </c>
      <c r="AL899" t="s">
        <v>61</v>
      </c>
      <c r="AM899" t="s">
        <v>61</v>
      </c>
      <c r="AN899" t="s">
        <v>73</v>
      </c>
      <c r="AO899" t="s">
        <v>74</v>
      </c>
      <c r="AP899" t="b">
        <v>0</v>
      </c>
      <c r="AQ899" t="b">
        <v>0</v>
      </c>
      <c r="AR899" t="s">
        <v>75</v>
      </c>
      <c r="AS899" t="b">
        <v>0</v>
      </c>
      <c r="AT899" t="s">
        <v>76</v>
      </c>
      <c r="AU899" t="s">
        <v>61</v>
      </c>
      <c r="AX899" t="s">
        <v>671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443</v>
      </c>
      <c r="B900" t="s">
        <v>880</v>
      </c>
      <c r="C900">
        <v>2001310</v>
      </c>
      <c r="D900" t="s">
        <v>58</v>
      </c>
      <c r="E900" t="s">
        <v>58</v>
      </c>
      <c r="F900" t="s">
        <v>468</v>
      </c>
      <c r="G900" t="s">
        <v>882</v>
      </c>
      <c r="H900">
        <v>13001</v>
      </c>
      <c r="I900" t="s">
        <v>61</v>
      </c>
      <c r="J900" t="s">
        <v>469</v>
      </c>
      <c r="K900" t="s">
        <v>63</v>
      </c>
      <c r="L900">
        <v>5</v>
      </c>
      <c r="N900" t="str">
        <f t="shared" si="71"/>
        <v>0</v>
      </c>
      <c r="O900">
        <v>5</v>
      </c>
      <c r="P900" t="s">
        <v>83</v>
      </c>
      <c r="Q900" t="s">
        <v>65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0</v>
      </c>
      <c r="Y900" t="b">
        <v>0</v>
      </c>
      <c r="Z900" t="b">
        <v>0</v>
      </c>
      <c r="AA900">
        <v>999</v>
      </c>
      <c r="AB900" t="str">
        <f t="shared" si="72"/>
        <v>0230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73</v>
      </c>
      <c r="AO900" t="s">
        <v>74</v>
      </c>
      <c r="AP900" t="b">
        <v>0</v>
      </c>
      <c r="AQ900" t="b">
        <v>0</v>
      </c>
      <c r="AR900" t="s">
        <v>75</v>
      </c>
      <c r="AS900" t="b">
        <v>0</v>
      </c>
      <c r="AT900" t="s">
        <v>76</v>
      </c>
      <c r="AU900" t="s">
        <v>61</v>
      </c>
      <c r="AX900" t="s">
        <v>671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122</v>
      </c>
      <c r="B901" t="s">
        <v>574</v>
      </c>
      <c r="C901" t="str">
        <f>"0500510"</f>
        <v>0500510</v>
      </c>
      <c r="D901" t="s">
        <v>88</v>
      </c>
      <c r="E901" t="s">
        <v>88</v>
      </c>
      <c r="F901" t="s">
        <v>428</v>
      </c>
      <c r="G901" t="s">
        <v>906</v>
      </c>
      <c r="I901" t="s">
        <v>61</v>
      </c>
      <c r="J901" t="s">
        <v>429</v>
      </c>
      <c r="K901" t="s">
        <v>63</v>
      </c>
      <c r="L901">
        <v>2</v>
      </c>
      <c r="N901" t="str">
        <f t="shared" si="71"/>
        <v>0</v>
      </c>
      <c r="O901">
        <v>2</v>
      </c>
      <c r="P901" t="s">
        <v>83</v>
      </c>
      <c r="Q901" t="s">
        <v>65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103</v>
      </c>
      <c r="AB901" t="str">
        <f t="shared" si="72"/>
        <v>0230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131</v>
      </c>
      <c r="AO901" t="s">
        <v>132</v>
      </c>
      <c r="AP901" t="b">
        <v>0</v>
      </c>
      <c r="AQ901" t="b">
        <v>0</v>
      </c>
      <c r="AR901" t="s">
        <v>75</v>
      </c>
      <c r="AS901" t="b">
        <v>0</v>
      </c>
      <c r="AT901" t="s">
        <v>76</v>
      </c>
      <c r="AU901" t="s">
        <v>61</v>
      </c>
      <c r="AX901" t="s">
        <v>671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364</v>
      </c>
      <c r="B902" t="s">
        <v>907</v>
      </c>
      <c r="C902">
        <v>1207300</v>
      </c>
      <c r="D902" t="s">
        <v>58</v>
      </c>
      <c r="E902" t="s">
        <v>58</v>
      </c>
      <c r="F902" t="s">
        <v>205</v>
      </c>
      <c r="G902" t="s">
        <v>820</v>
      </c>
      <c r="H902">
        <v>13002</v>
      </c>
      <c r="I902" t="s">
        <v>61</v>
      </c>
      <c r="J902" t="s">
        <v>207</v>
      </c>
      <c r="K902" t="s">
        <v>63</v>
      </c>
      <c r="L902">
        <v>1</v>
      </c>
      <c r="N902" t="str">
        <f t="shared" si="71"/>
        <v>0</v>
      </c>
      <c r="O902">
        <v>1</v>
      </c>
      <c r="P902" t="s">
        <v>83</v>
      </c>
      <c r="Q902" t="s">
        <v>65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0</v>
      </c>
      <c r="Y902" t="b">
        <v>0</v>
      </c>
      <c r="Z902" t="b">
        <v>0</v>
      </c>
      <c r="AA902">
        <v>999</v>
      </c>
      <c r="AB902" t="str">
        <f t="shared" si="72"/>
        <v>0230</v>
      </c>
      <c r="AC902" t="s">
        <v>69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73</v>
      </c>
      <c r="AO902" t="s">
        <v>74</v>
      </c>
      <c r="AP902" t="b">
        <v>0</v>
      </c>
      <c r="AQ902" t="b">
        <v>0</v>
      </c>
      <c r="AR902" t="s">
        <v>75</v>
      </c>
      <c r="AS902" t="b">
        <v>0</v>
      </c>
      <c r="AT902" t="s">
        <v>76</v>
      </c>
      <c r="AU902" t="s">
        <v>61</v>
      </c>
      <c r="AX902" t="s">
        <v>671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117</v>
      </c>
      <c r="B903" t="s">
        <v>908</v>
      </c>
      <c r="C903">
        <v>2102335</v>
      </c>
      <c r="D903" t="s">
        <v>58</v>
      </c>
      <c r="E903" t="s">
        <v>58</v>
      </c>
      <c r="F903" t="s">
        <v>205</v>
      </c>
      <c r="G903" t="s">
        <v>909</v>
      </c>
      <c r="H903">
        <v>13002</v>
      </c>
      <c r="I903" t="s">
        <v>61</v>
      </c>
      <c r="J903" t="s">
        <v>207</v>
      </c>
      <c r="K903" t="s">
        <v>63</v>
      </c>
      <c r="L903">
        <v>1</v>
      </c>
      <c r="N903" t="str">
        <f t="shared" si="71"/>
        <v>0</v>
      </c>
      <c r="O903">
        <v>1</v>
      </c>
      <c r="P903" t="s">
        <v>83</v>
      </c>
      <c r="Q903" t="s">
        <v>65</v>
      </c>
      <c r="R903" t="s">
        <v>65</v>
      </c>
      <c r="S903" t="s">
        <v>66</v>
      </c>
      <c r="T903" t="s">
        <v>67</v>
      </c>
      <c r="U903" t="s">
        <v>68</v>
      </c>
      <c r="V903" t="s">
        <v>68</v>
      </c>
      <c r="X903" t="b">
        <v>0</v>
      </c>
      <c r="Y903" t="b">
        <v>0</v>
      </c>
      <c r="Z903" t="b">
        <v>0</v>
      </c>
      <c r="AA903">
        <v>999</v>
      </c>
      <c r="AB903" t="str">
        <f t="shared" si="72"/>
        <v>0230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73</v>
      </c>
      <c r="AO903" t="s">
        <v>74</v>
      </c>
      <c r="AP903" t="b">
        <v>0</v>
      </c>
      <c r="AQ903" t="b">
        <v>0</v>
      </c>
      <c r="AR903" t="s">
        <v>75</v>
      </c>
      <c r="AS903" t="b">
        <v>0</v>
      </c>
      <c r="AT903" t="s">
        <v>76</v>
      </c>
      <c r="AU903" t="s">
        <v>61</v>
      </c>
      <c r="AX903" t="s">
        <v>671</v>
      </c>
      <c r="AY903" t="s">
        <v>61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364</v>
      </c>
      <c r="B904" t="s">
        <v>910</v>
      </c>
      <c r="C904">
        <v>1207310</v>
      </c>
      <c r="D904" t="s">
        <v>58</v>
      </c>
      <c r="E904" t="s">
        <v>61</v>
      </c>
      <c r="F904" t="s">
        <v>205</v>
      </c>
      <c r="G904" t="s">
        <v>820</v>
      </c>
      <c r="H904">
        <v>13002</v>
      </c>
      <c r="I904" t="s">
        <v>61</v>
      </c>
      <c r="J904" t="s">
        <v>207</v>
      </c>
      <c r="K904" t="s">
        <v>63</v>
      </c>
      <c r="L904">
        <v>2</v>
      </c>
      <c r="M904">
        <v>2</v>
      </c>
      <c r="N904" t="str">
        <f t="shared" si="71"/>
        <v>0</v>
      </c>
      <c r="O904">
        <v>2</v>
      </c>
      <c r="P904" t="s">
        <v>83</v>
      </c>
      <c r="Q904" t="s">
        <v>65</v>
      </c>
      <c r="R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0</v>
      </c>
      <c r="Y904" t="b">
        <v>0</v>
      </c>
      <c r="Z904" t="b">
        <v>0</v>
      </c>
      <c r="AA904">
        <v>999</v>
      </c>
      <c r="AB904" t="str">
        <f t="shared" si="72"/>
        <v>0230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73</v>
      </c>
      <c r="AO904" t="s">
        <v>74</v>
      </c>
      <c r="AP904" t="b">
        <v>0</v>
      </c>
      <c r="AQ904" t="b">
        <v>0</v>
      </c>
      <c r="AR904" t="s">
        <v>75</v>
      </c>
      <c r="AS904" t="b">
        <v>0</v>
      </c>
      <c r="AT904" t="s">
        <v>76</v>
      </c>
      <c r="AU904" t="s">
        <v>61</v>
      </c>
      <c r="AX904" t="s">
        <v>671</v>
      </c>
      <c r="AY904" t="s">
        <v>61</v>
      </c>
      <c r="BA904" t="b">
        <v>0</v>
      </c>
      <c r="BB904" t="s">
        <v>61</v>
      </c>
      <c r="BD90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2017-02-04T21:20:08Z</dcterms:created>
  <dcterms:modified xsi:type="dcterms:W3CDTF">2017-02-04T21:20:08Z</dcterms:modified>
</cp:coreProperties>
</file>